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I TRIMESTRE 2022 - BOLETIN\BOLETIN I TRIMESTRE 2022 ENTREGADO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E78" i="1"/>
  <c r="E11" i="1"/>
  <c r="E99" i="1" l="1"/>
  <c r="D96" i="1" l="1"/>
  <c r="C96" i="1"/>
  <c r="E96" i="1"/>
  <c r="F96" i="1"/>
  <c r="G96" i="1"/>
  <c r="H96" i="1"/>
  <c r="I96" i="1"/>
  <c r="B96" i="1"/>
  <c r="B13" i="1"/>
  <c r="B15" i="1"/>
  <c r="B32" i="1"/>
  <c r="B31" i="1" s="1"/>
  <c r="B59" i="1"/>
  <c r="D13" i="1" l="1"/>
  <c r="C59" i="1"/>
  <c r="C31" i="1"/>
  <c r="C13" i="1"/>
  <c r="C12" i="1"/>
  <c r="B29" i="1" l="1"/>
  <c r="B26" i="1"/>
  <c r="B25" i="1"/>
  <c r="B23" i="1"/>
  <c r="B21" i="1"/>
  <c r="B18" i="1"/>
  <c r="B17" i="1"/>
  <c r="C55" i="1" l="1"/>
  <c r="D55" i="1"/>
  <c r="E55" i="1"/>
  <c r="I79" i="1" l="1"/>
  <c r="H79" i="1"/>
  <c r="G79" i="1"/>
  <c r="C34" i="1"/>
  <c r="I42" i="1"/>
  <c r="H42" i="1"/>
  <c r="G42" i="1"/>
  <c r="F42" i="1"/>
  <c r="E42" i="1"/>
  <c r="D42" i="1"/>
  <c r="C42" i="1"/>
  <c r="C32" i="1"/>
  <c r="D32" i="1"/>
  <c r="E32" i="1"/>
  <c r="B61" i="1"/>
  <c r="B60" i="1" s="1"/>
  <c r="B33" i="1"/>
  <c r="B110" i="1"/>
  <c r="B109" i="1" s="1"/>
  <c r="B112" i="1"/>
  <c r="B111" i="1" s="1"/>
  <c r="I109" i="1"/>
  <c r="H109" i="1"/>
  <c r="G109" i="1"/>
  <c r="F109" i="1"/>
  <c r="E109" i="1"/>
  <c r="D109" i="1"/>
  <c r="I111" i="1"/>
  <c r="H111" i="1"/>
  <c r="G111" i="1"/>
  <c r="F111" i="1"/>
  <c r="E111" i="1"/>
  <c r="D111" i="1"/>
  <c r="C111" i="1"/>
  <c r="I107" i="1"/>
  <c r="H107" i="1"/>
  <c r="G107" i="1"/>
  <c r="F107" i="1"/>
  <c r="E107" i="1"/>
  <c r="D107" i="1"/>
  <c r="C107" i="1"/>
  <c r="C109" i="1"/>
  <c r="D44" i="1" l="1"/>
  <c r="E44" i="1"/>
  <c r="C44" i="1"/>
  <c r="C76" i="1" l="1"/>
  <c r="D76" i="1"/>
  <c r="E76" i="1"/>
  <c r="F76" i="1"/>
  <c r="G76" i="1"/>
  <c r="H76" i="1"/>
  <c r="I76" i="1"/>
  <c r="C74" i="1"/>
  <c r="D74" i="1"/>
  <c r="E74" i="1"/>
  <c r="F74" i="1"/>
  <c r="G74" i="1"/>
  <c r="H74" i="1"/>
  <c r="I74" i="1"/>
  <c r="C72" i="1"/>
  <c r="D72" i="1"/>
  <c r="E72" i="1"/>
  <c r="F72" i="1"/>
  <c r="G72" i="1"/>
  <c r="H72" i="1"/>
  <c r="I72" i="1"/>
  <c r="C70" i="1"/>
  <c r="D70" i="1"/>
  <c r="E70" i="1"/>
  <c r="F70" i="1"/>
  <c r="G70" i="1"/>
  <c r="H70" i="1"/>
  <c r="I70" i="1"/>
  <c r="C68" i="1"/>
  <c r="D68" i="1"/>
  <c r="E68" i="1"/>
  <c r="F68" i="1"/>
  <c r="G68" i="1"/>
  <c r="H68" i="1"/>
  <c r="I68" i="1"/>
  <c r="C66" i="1"/>
  <c r="D66" i="1"/>
  <c r="E66" i="1"/>
  <c r="F66" i="1"/>
  <c r="G66" i="1"/>
  <c r="H66" i="1"/>
  <c r="I66" i="1"/>
  <c r="C64" i="1"/>
  <c r="D64" i="1"/>
  <c r="E64" i="1"/>
  <c r="F64" i="1"/>
  <c r="G64" i="1"/>
  <c r="H64" i="1"/>
  <c r="I64" i="1"/>
  <c r="C62" i="1"/>
  <c r="D62" i="1"/>
  <c r="E62" i="1"/>
  <c r="F62" i="1"/>
  <c r="G62" i="1"/>
  <c r="H62" i="1"/>
  <c r="I62" i="1"/>
  <c r="C60" i="1"/>
  <c r="D60" i="1"/>
  <c r="E60" i="1"/>
  <c r="F60" i="1"/>
  <c r="G60" i="1"/>
  <c r="H60" i="1"/>
  <c r="I60" i="1"/>
  <c r="C57" i="1"/>
  <c r="D57" i="1"/>
  <c r="E57" i="1"/>
  <c r="F57" i="1"/>
  <c r="G57" i="1"/>
  <c r="H57" i="1"/>
  <c r="I57" i="1"/>
  <c r="F55" i="1"/>
  <c r="G55" i="1"/>
  <c r="H55" i="1"/>
  <c r="I55" i="1"/>
  <c r="C53" i="1"/>
  <c r="D53" i="1"/>
  <c r="E53" i="1"/>
  <c r="F53" i="1"/>
  <c r="G53" i="1"/>
  <c r="H53" i="1"/>
  <c r="I53" i="1"/>
  <c r="C51" i="1"/>
  <c r="D51" i="1"/>
  <c r="E51" i="1"/>
  <c r="F51" i="1"/>
  <c r="G51" i="1"/>
  <c r="H51" i="1"/>
  <c r="I51" i="1"/>
  <c r="C49" i="1"/>
  <c r="D49" i="1"/>
  <c r="E49" i="1"/>
  <c r="F49" i="1"/>
  <c r="G49" i="1"/>
  <c r="H49" i="1"/>
  <c r="I49" i="1"/>
  <c r="C46" i="1"/>
  <c r="D46" i="1"/>
  <c r="E46" i="1"/>
  <c r="F46" i="1"/>
  <c r="G46" i="1"/>
  <c r="H46" i="1"/>
  <c r="I46" i="1"/>
  <c r="C40" i="1"/>
  <c r="D40" i="1"/>
  <c r="E40" i="1"/>
  <c r="F40" i="1"/>
  <c r="G40" i="1"/>
  <c r="H40" i="1"/>
  <c r="I40" i="1"/>
  <c r="C38" i="1"/>
  <c r="D38" i="1"/>
  <c r="E38" i="1"/>
  <c r="F38" i="1"/>
  <c r="G38" i="1"/>
  <c r="H38" i="1"/>
  <c r="I38" i="1"/>
  <c r="C36" i="1"/>
  <c r="D36" i="1"/>
  <c r="E36" i="1"/>
  <c r="F36" i="1"/>
  <c r="G36" i="1"/>
  <c r="H36" i="1"/>
  <c r="I36" i="1"/>
  <c r="D34" i="1"/>
  <c r="E34" i="1"/>
  <c r="F34" i="1"/>
  <c r="G34" i="1"/>
  <c r="H34" i="1"/>
  <c r="I34" i="1"/>
  <c r="F32" i="1"/>
  <c r="G32" i="1"/>
  <c r="H32" i="1"/>
  <c r="I32" i="1"/>
  <c r="C28" i="1"/>
  <c r="D28" i="1"/>
  <c r="E28" i="1"/>
  <c r="F28" i="1"/>
  <c r="G28" i="1"/>
  <c r="H28" i="1"/>
  <c r="I28" i="1"/>
  <c r="C26" i="1"/>
  <c r="D26" i="1"/>
  <c r="E26" i="1"/>
  <c r="F26" i="1"/>
  <c r="G26" i="1"/>
  <c r="H26" i="1"/>
  <c r="I26" i="1"/>
  <c r="C24" i="1"/>
  <c r="D24" i="1"/>
  <c r="E24" i="1"/>
  <c r="F24" i="1"/>
  <c r="G24" i="1"/>
  <c r="H24" i="1"/>
  <c r="I24" i="1"/>
  <c r="C20" i="1"/>
  <c r="D20" i="1"/>
  <c r="E20" i="1"/>
  <c r="F20" i="1"/>
  <c r="G20" i="1"/>
  <c r="H20" i="1"/>
  <c r="I20" i="1"/>
  <c r="C18" i="1"/>
  <c r="D18" i="1"/>
  <c r="E18" i="1"/>
  <c r="F18" i="1"/>
  <c r="G18" i="1"/>
  <c r="H18" i="1"/>
  <c r="I18" i="1"/>
  <c r="C16" i="1"/>
  <c r="D16" i="1"/>
  <c r="E16" i="1"/>
  <c r="F16" i="1"/>
  <c r="G16" i="1"/>
  <c r="H16" i="1"/>
  <c r="I16" i="1"/>
  <c r="C14" i="1"/>
  <c r="D14" i="1"/>
  <c r="E14" i="1"/>
  <c r="F14" i="1"/>
  <c r="G14" i="1"/>
  <c r="H14" i="1"/>
  <c r="I14" i="1"/>
  <c r="C80" i="1"/>
  <c r="C79" i="1" s="1"/>
  <c r="D80" i="1"/>
  <c r="D79" i="1" s="1"/>
  <c r="E80" i="1"/>
  <c r="F80" i="1"/>
  <c r="G80" i="1"/>
  <c r="H80" i="1"/>
  <c r="I80" i="1"/>
  <c r="C84" i="1"/>
  <c r="D84" i="1"/>
  <c r="E84" i="1"/>
  <c r="F84" i="1"/>
  <c r="G84" i="1"/>
  <c r="H84" i="1"/>
  <c r="I84" i="1"/>
  <c r="C86" i="1"/>
  <c r="D86" i="1"/>
  <c r="E86" i="1"/>
  <c r="F86" i="1"/>
  <c r="G86" i="1"/>
  <c r="H86" i="1"/>
  <c r="I86" i="1"/>
  <c r="C88" i="1"/>
  <c r="D88" i="1"/>
  <c r="E88" i="1"/>
  <c r="F88" i="1"/>
  <c r="G88" i="1"/>
  <c r="H88" i="1"/>
  <c r="I88" i="1"/>
  <c r="B89" i="1"/>
  <c r="C90" i="1"/>
  <c r="D90" i="1"/>
  <c r="E90" i="1"/>
  <c r="G90" i="1"/>
  <c r="H90" i="1"/>
  <c r="I90" i="1"/>
  <c r="C92" i="1"/>
  <c r="D92" i="1"/>
  <c r="E92" i="1"/>
  <c r="F92" i="1"/>
  <c r="G92" i="1"/>
  <c r="H92" i="1"/>
  <c r="I92" i="1"/>
  <c r="C94" i="1"/>
  <c r="D94" i="1"/>
  <c r="E94" i="1"/>
  <c r="F94" i="1"/>
  <c r="G94" i="1"/>
  <c r="H94" i="1"/>
  <c r="I94" i="1"/>
  <c r="C97" i="1"/>
  <c r="D97" i="1"/>
  <c r="E97" i="1"/>
  <c r="F97" i="1"/>
  <c r="G97" i="1"/>
  <c r="H97" i="1"/>
  <c r="I97" i="1"/>
  <c r="C101" i="1"/>
  <c r="D101" i="1"/>
  <c r="E101" i="1"/>
  <c r="F101" i="1"/>
  <c r="G101" i="1"/>
  <c r="H101" i="1"/>
  <c r="I101" i="1"/>
  <c r="F103" i="1"/>
  <c r="E103" i="1"/>
  <c r="D103" i="1"/>
  <c r="C103" i="1"/>
  <c r="G103" i="1"/>
  <c r="H103" i="1"/>
  <c r="I103" i="1"/>
  <c r="E105" i="1"/>
  <c r="C105" i="1"/>
  <c r="D105" i="1"/>
  <c r="F105" i="1"/>
  <c r="G105" i="1"/>
  <c r="H105" i="1"/>
  <c r="I105" i="1"/>
  <c r="F114" i="1"/>
  <c r="C114" i="1"/>
  <c r="D114" i="1"/>
  <c r="E114" i="1"/>
  <c r="G114" i="1"/>
  <c r="H114" i="1"/>
  <c r="I114" i="1"/>
  <c r="F116" i="1"/>
  <c r="C116" i="1"/>
  <c r="D116" i="1"/>
  <c r="E116" i="1"/>
  <c r="G116" i="1"/>
  <c r="H116" i="1"/>
  <c r="I116" i="1"/>
  <c r="H31" i="1" l="1"/>
  <c r="D31" i="1"/>
  <c r="I59" i="1"/>
  <c r="I31" i="1"/>
  <c r="E31" i="1"/>
  <c r="G31" i="1"/>
  <c r="H59" i="1"/>
  <c r="F31" i="1"/>
  <c r="G59" i="1"/>
  <c r="F59" i="1"/>
  <c r="E59" i="1"/>
  <c r="D59" i="1"/>
  <c r="B69" i="1"/>
  <c r="B68" i="1" s="1"/>
  <c r="B108" i="1" l="1"/>
  <c r="B107" i="1" s="1"/>
  <c r="B117" i="1" l="1"/>
  <c r="B116" i="1" l="1"/>
  <c r="C99" i="1"/>
  <c r="I99" i="1"/>
  <c r="H99" i="1"/>
  <c r="G99" i="1"/>
  <c r="F99" i="1"/>
  <c r="D99" i="1"/>
  <c r="I82" i="1"/>
  <c r="H82" i="1"/>
  <c r="G82" i="1"/>
  <c r="F82" i="1"/>
  <c r="E82" i="1"/>
  <c r="D82" i="1"/>
  <c r="C82" i="1"/>
  <c r="I22" i="1"/>
  <c r="H22" i="1"/>
  <c r="G22" i="1"/>
  <c r="F22" i="1"/>
  <c r="E22" i="1"/>
  <c r="D22" i="1"/>
  <c r="C22" i="1"/>
  <c r="B95" i="1"/>
  <c r="B94" i="1" s="1"/>
  <c r="B73" i="1"/>
  <c r="B72" i="1" s="1"/>
  <c r="B71" i="1"/>
  <c r="B70" i="1" s="1"/>
  <c r="B45" i="1"/>
  <c r="B27" i="1"/>
  <c r="B98" i="1"/>
  <c r="B97" i="1" s="1"/>
  <c r="B81" i="1"/>
  <c r="B93" i="1"/>
  <c r="B88" i="1"/>
  <c r="B44" i="1"/>
  <c r="B19" i="1"/>
  <c r="C30" i="1" l="1"/>
  <c r="B16" i="1"/>
  <c r="B80" i="1"/>
  <c r="E13" i="1"/>
  <c r="E12" i="1" s="1"/>
  <c r="H13" i="1"/>
  <c r="G13" i="1"/>
  <c r="F13" i="1"/>
  <c r="I13" i="1"/>
  <c r="B92" i="1"/>
  <c r="B47" i="1"/>
  <c r="B46" i="1" s="1"/>
  <c r="B115" i="1"/>
  <c r="B114" i="1" s="1"/>
  <c r="B106" i="1"/>
  <c r="B105" i="1" s="1"/>
  <c r="B22" i="1" l="1"/>
  <c r="B20" i="1"/>
  <c r="B14" i="1"/>
  <c r="B87" i="1" l="1"/>
  <c r="B86" i="1" s="1"/>
  <c r="B85" i="1" l="1"/>
  <c r="B84" i="1" s="1"/>
  <c r="B100" i="1"/>
  <c r="B99" i="1" s="1"/>
  <c r="B35" i="1"/>
  <c r="B34" i="1" s="1"/>
  <c r="B104" i="1"/>
  <c r="B103" i="1" s="1"/>
  <c r="B102" i="1"/>
  <c r="B101" i="1" s="1"/>
  <c r="B91" i="1"/>
  <c r="B90" i="1" s="1"/>
  <c r="B79" i="1" s="1"/>
  <c r="B83" i="1"/>
  <c r="B82" i="1" s="1"/>
  <c r="B77" i="1"/>
  <c r="B76" i="1" s="1"/>
  <c r="B75" i="1"/>
  <c r="B74" i="1" s="1"/>
  <c r="B67" i="1"/>
  <c r="B66" i="1" s="1"/>
  <c r="B65" i="1"/>
  <c r="B64" i="1" s="1"/>
  <c r="B63" i="1"/>
  <c r="B62" i="1" s="1"/>
  <c r="B58" i="1"/>
  <c r="B57" i="1" s="1"/>
  <c r="B56" i="1"/>
  <c r="B55" i="1" s="1"/>
  <c r="B54" i="1"/>
  <c r="B53" i="1" s="1"/>
  <c r="B52" i="1"/>
  <c r="B51" i="1" s="1"/>
  <c r="B50" i="1"/>
  <c r="B49" i="1" s="1"/>
  <c r="B43" i="1"/>
  <c r="B42" i="1" s="1"/>
  <c r="B41" i="1"/>
  <c r="B40" i="1" s="1"/>
  <c r="B39" i="1"/>
  <c r="B38" i="1" s="1"/>
  <c r="B37" i="1"/>
  <c r="B36" i="1" s="1"/>
  <c r="B28" i="1"/>
  <c r="B24" i="1"/>
  <c r="B30" i="1" l="1"/>
  <c r="F12" i="1"/>
  <c r="B78" i="1" l="1"/>
  <c r="B11" i="1" s="1"/>
  <c r="B12" i="1"/>
  <c r="G30" i="1"/>
  <c r="I12" i="1"/>
  <c r="H12" i="1"/>
  <c r="G12" i="1"/>
  <c r="D12" i="1"/>
  <c r="I78" i="1" l="1"/>
  <c r="H30" i="1"/>
  <c r="F78" i="1"/>
  <c r="E30" i="1"/>
  <c r="G78" i="1"/>
  <c r="G11" i="1" s="1"/>
  <c r="H78" i="1"/>
  <c r="I30" i="1"/>
  <c r="C78" i="1"/>
  <c r="C11" i="1" s="1"/>
  <c r="F30" i="1"/>
  <c r="D78" i="1"/>
  <c r="D11" i="1" s="1"/>
  <c r="D30" i="1"/>
  <c r="I11" i="1" l="1"/>
  <c r="H11" i="1"/>
  <c r="F11" i="1"/>
</calcChain>
</file>

<file path=xl/sharedStrings.xml><?xml version="1.0" encoding="utf-8"?>
<sst xmlns="http://schemas.openxmlformats.org/spreadsheetml/2006/main" count="135" uniqueCount="53">
  <si>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</si>
  <si>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</si>
  <si>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</si>
  <si>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</si>
  <si>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</si>
  <si>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</si>
  <si>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</si>
  <si>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</si>
  <si>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</si>
  <si>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</si>
  <si>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</si>
  <si>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</si>
  <si>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</si>
  <si>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</si>
  <si>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</si>
  <si>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</si>
  <si>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</si>
  <si>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</si>
  <si>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</si>
  <si>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</si>
  <si>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</si>
  <si>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</si>
  <si>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</si>
  <si>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</si>
  <si>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</si>
  <si>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</si>
  <si>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</si>
  <si>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</si>
  <si>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</si>
  <si>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>(2) Se refiere  a las unidades  de  vivienda,  locales  comerciales y oficinas  que  contiene un  centro comercial,   salones  en un centro educativo,</t>
  </si>
  <si>
    <t>(3) Incluye cuartos de alquiler.</t>
  </si>
  <si>
    <t xml:space="preserve">(4) Son edificios y  estructuras destinadas a albergues,  estacionamientos,  galeras  para criaderos y  ceba de animales,  clubes, salas de reuniones,  cines, teatros, </t>
  </si>
  <si>
    <t xml:space="preserve">     estadios deportivos y otros para el esparcimiento. </t>
  </si>
  <si>
    <t xml:space="preserve"> -  Cantidad nula o cero.</t>
  </si>
  <si>
    <t>(P) Cifras preliminares.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</si>
  <si>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</si>
  <si>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</si>
  <si>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</si>
  <si>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</si>
  <si>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</si>
  <si>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</si>
  <si>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 xml:space="preserve">     habitaciones en un hotel, etc.</t>
  </si>
  <si>
    <t>Industrias</t>
  </si>
  <si>
    <t>Cuadro 3.  METROS CUADRADOS CONSTRUIDOS EN LAS PROVINCIAS DE COLÓN, PANAMÁ Y PANAMÁ OESTE, POR NÚMERO</t>
  </si>
  <si>
    <t>(1) Son obras que continúan el proceso constructivo.</t>
  </si>
  <si>
    <t xml:space="preserve">           se debe a cambios de diseño efectuados por los informantes.</t>
  </si>
  <si>
    <t>La Chorrera (Continuación)</t>
  </si>
  <si>
    <t>Panamá (Continuación)</t>
  </si>
  <si>
    <t>NOTA: Obras que iniciaron, continuaron y culminaron el proceso de construcción en el período de referencia. La diferencia en algunos datos publicados, anteriormente,</t>
  </si>
  <si>
    <t>Centros religiosos</t>
  </si>
  <si>
    <t xml:space="preserve"> Administración pública</t>
  </si>
  <si>
    <t xml:space="preserve">  DE EDIFICACIONES, UNIDADES Y ÁREA, SEGÚN TIPO DE EDIFICACIÓN: PRIMER TRIMESTRE 2022(P)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</si>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</sst>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4" fillId="4" borderId="6" xfId="1" applyNumberFormat="1" applyFont="1" applyFill="1" applyBorder="1"/>
    <xf numFmtId="164" fontId="4" fillId="4" borderId="9" xfId="1" applyNumberFormat="1" applyFont="1" applyFill="1" applyBorder="1"/>
    <xf numFmtId="0" fontId="3" fillId="4" borderId="10" xfId="0" applyFont="1" applyFill="1" applyBorder="1" applyAlignment="1">
      <alignment horizontal="left" indent="7"/>
    </xf>
    <xf numFmtId="164" fontId="4" fillId="4" borderId="11" xfId="1" applyNumberFormat="1" applyFont="1" applyFill="1" applyBorder="1"/>
    <xf numFmtId="0" fontId="0" fillId="0" borderId="0" xfId="0" applyBorder="1"/>
    <xf numFmtId="164" fontId="2" fillId="4" borderId="6" xfId="0" applyNumberFormat="1" applyFont="1" applyFill="1" applyBorder="1"/>
    <xf numFmtId="164" fontId="2" fillId="4" borderId="6" xfId="0" applyNumberFormat="1" applyFont="1" applyFill="1" applyBorder="1" applyAlignment="1">
      <alignment vertical="center"/>
    </xf>
    <xf numFmtId="166" fontId="3" fillId="4" borderId="0" xfId="0" applyNumberFormat="1" applyFont="1" applyFill="1" applyBorder="1" applyAlignment="1">
      <alignment horizontal="left" indent="7"/>
    </xf>
    <xf numFmtId="164" fontId="5" fillId="4" borderId="6" xfId="1" applyNumberFormat="1" applyFont="1" applyFill="1" applyBorder="1"/>
    <xf numFmtId="166" fontId="3" fillId="4" borderId="0" xfId="0" applyNumberFormat="1" applyFont="1" applyFill="1" applyBorder="1" applyAlignment="1">
      <alignment horizontal="left" indent="4"/>
    </xf>
    <xf numFmtId="164" fontId="2" fillId="4" borderId="2" xfId="2" applyNumberFormat="1" applyFont="1" applyFill="1" applyBorder="1" applyAlignment="1"/>
    <xf numFmtId="164" fontId="2" fillId="4" borderId="8" xfId="0" applyNumberFormat="1" applyFont="1" applyFill="1" applyBorder="1"/>
    <xf numFmtId="164" fontId="5" fillId="4" borderId="9" xfId="1" applyNumberFormat="1" applyFont="1" applyFill="1" applyBorder="1"/>
    <xf numFmtId="164" fontId="4" fillId="4" borderId="8" xfId="1" applyNumberFormat="1" applyFont="1" applyFill="1" applyBorder="1"/>
    <xf numFmtId="49" fontId="4" fillId="4" borderId="0" xfId="1" applyNumberFormat="1" applyFill="1"/>
    <xf numFmtId="0" fontId="4" fillId="4" borderId="0" xfId="1" applyFill="1"/>
    <xf numFmtId="49" fontId="4" fillId="4" borderId="0" xfId="1" applyNumberFormat="1" applyFill="1" applyAlignment="1">
      <alignment vertical="center"/>
    </xf>
    <xf numFmtId="41" fontId="4" fillId="4" borderId="0" xfId="3" applyNumberFormat="1" applyFont="1" applyFill="1" applyBorder="1" applyAlignment="1">
      <alignment horizontal="left"/>
    </xf>
    <xf numFmtId="0" fontId="7" fillId="4" borderId="0" xfId="0" applyFont="1" applyFill="1"/>
    <xf numFmtId="0" fontId="0" fillId="0" borderId="0" xfId="0" applyFill="1" applyBorder="1"/>
    <xf numFmtId="164" fontId="0" fillId="0" borderId="0" xfId="0" applyNumberFormat="1" applyBorder="1"/>
    <xf numFmtId="0" fontId="3" fillId="0" borderId="0" xfId="0" applyFont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 indent="7"/>
    </xf>
    <xf numFmtId="164" fontId="2" fillId="4" borderId="0" xfId="0" applyNumberFormat="1" applyFont="1" applyFill="1" applyBorder="1"/>
    <xf numFmtId="164" fontId="4" fillId="4" borderId="0" xfId="1" applyNumberFormat="1" applyFont="1" applyFill="1" applyBorder="1"/>
    <xf numFmtId="164" fontId="2" fillId="0" borderId="6" xfId="2" applyNumberFormat="1" applyFont="1" applyFill="1" applyBorder="1" applyAlignment="1"/>
    <xf numFmtId="164" fontId="0" fillId="0" borderId="0" xfId="0" applyNumberFormat="1" applyFill="1" applyBorder="1"/>
    <xf numFmtId="0" fontId="0" fillId="0" borderId="0" xfId="0" applyFill="1"/>
    <xf numFmtId="166" fontId="3" fillId="0" borderId="0" xfId="0" applyNumberFormat="1" applyFont="1" applyFill="1" applyAlignment="1">
      <alignment horizontal="left" indent="7"/>
    </xf>
    <xf numFmtId="164" fontId="4" fillId="0" borderId="6" xfId="1" applyNumberFormat="1" applyFont="1" applyFill="1" applyBorder="1"/>
    <xf numFmtId="164" fontId="4" fillId="0" borderId="9" xfId="1" applyNumberFormat="1" applyFont="1" applyFill="1" applyBorder="1"/>
    <xf numFmtId="166" fontId="3" fillId="0" borderId="0" xfId="0" applyNumberFormat="1" applyFont="1" applyFill="1" applyAlignment="1">
      <alignment horizontal="left"/>
    </xf>
    <xf numFmtId="164" fontId="5" fillId="0" borderId="6" xfId="1" applyNumberFormat="1" applyFont="1" applyFill="1" applyBorder="1"/>
    <xf numFmtId="164" fontId="5" fillId="0" borderId="9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7"/>
  <sheetViews>
    <sheetView tabSelected="1" zoomScale="69" zoomScaleNormal="69" zoomScaleSheetLayoutView="98" workbookViewId="0">
      <selection activeCell="J66" sqref="J66"/>
    </sheetView>
  </sheetViews>
  <sheetFormatPr baseColWidth="10" defaultRowHeight="15" x14ac:dyDescent="0.25"/>
  <cols>
    <col min="1" max="1" width="30.7109375" customWidth="1"/>
    <col min="2" max="5" width="15.28515625" customWidth="1"/>
    <col min="6" max="9" width="15.7109375" customWidth="1"/>
    <col min="10" max="10" width="11.42578125" style="18"/>
    <col min="14" max="14" width="13.5703125" bestFit="1" customWidth="1"/>
  </cols>
  <sheetData>
    <row r="1" spans="1:31" s="36" customFormat="1" ht="12.75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35"/>
    </row>
    <row r="2" spans="1:31" s="36" customFormat="1" ht="12.75" x14ac:dyDescent="0.2">
      <c r="A2" s="51" t="s">
        <v>38</v>
      </c>
      <c r="B2" s="51"/>
      <c r="C2" s="51"/>
      <c r="D2" s="51"/>
      <c r="E2" s="51"/>
      <c r="F2" s="51"/>
      <c r="G2" s="51"/>
      <c r="H2" s="51"/>
      <c r="I2" s="51"/>
      <c r="J2" s="35"/>
    </row>
    <row r="3" spans="1:31" s="36" customFormat="1" ht="12.75" x14ac:dyDescent="0.2">
      <c r="A3" s="50" t="s">
        <v>39</v>
      </c>
      <c r="B3" s="50"/>
      <c r="C3" s="50"/>
      <c r="D3" s="50"/>
      <c r="E3" s="50"/>
      <c r="F3" s="50"/>
      <c r="G3" s="50"/>
      <c r="H3" s="50"/>
      <c r="I3" s="50"/>
      <c r="J3" s="35"/>
    </row>
    <row r="4" spans="1:31" s="36" customFormat="1" ht="12.75" x14ac:dyDescent="0.2">
      <c r="A4" s="37"/>
      <c r="B4" s="37"/>
      <c r="C4" s="37"/>
      <c r="D4" s="37"/>
      <c r="E4" s="37"/>
      <c r="F4" s="37"/>
      <c r="G4" s="37"/>
      <c r="H4" s="37"/>
      <c r="I4" s="37"/>
      <c r="J4" s="35"/>
    </row>
    <row r="5" spans="1:31" x14ac:dyDescent="0.25">
      <c r="A5" s="51" t="s">
        <v>43</v>
      </c>
      <c r="B5" s="51"/>
      <c r="C5" s="51"/>
      <c r="D5" s="51"/>
      <c r="E5" s="51"/>
      <c r="F5" s="51"/>
      <c r="G5" s="51"/>
      <c r="H5" s="51"/>
      <c r="I5" s="51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25">
      <c r="A6" s="51" t="s">
        <v>51</v>
      </c>
      <c r="B6" s="51"/>
      <c r="C6" s="51"/>
      <c r="D6" s="51"/>
      <c r="E6" s="51"/>
      <c r="F6" s="51"/>
      <c r="G6" s="51"/>
      <c r="H6" s="51"/>
      <c r="I6" s="51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25">
      <c r="A8" s="52" t="s">
        <v>0</v>
      </c>
      <c r="B8" s="55" t="s">
        <v>1</v>
      </c>
      <c r="C8" s="58" t="s">
        <v>2</v>
      </c>
      <c r="D8" s="59"/>
      <c r="E8" s="59"/>
      <c r="F8" s="59"/>
      <c r="G8" s="60" t="s">
        <v>3</v>
      </c>
      <c r="H8" s="60"/>
      <c r="I8" s="61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40.5" customHeight="1" x14ac:dyDescent="0.25">
      <c r="A9" s="53"/>
      <c r="B9" s="56"/>
      <c r="C9" s="58" t="s">
        <v>4</v>
      </c>
      <c r="D9" s="58"/>
      <c r="E9" s="58"/>
      <c r="F9" s="1" t="s">
        <v>5</v>
      </c>
      <c r="G9" s="62"/>
      <c r="H9" s="62"/>
      <c r="I9" s="6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45" customHeight="1" x14ac:dyDescent="0.25">
      <c r="A10" s="54"/>
      <c r="B10" s="57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30.75" customHeight="1" x14ac:dyDescent="0.25">
      <c r="A11" s="7" t="s">
        <v>52</v>
      </c>
      <c r="B11" s="24">
        <f>B12+B78+B30</f>
        <v>466924.48000000004</v>
      </c>
      <c r="C11" s="8">
        <f>C12+C78+C30</f>
        <v>2877</v>
      </c>
      <c r="D11" s="8">
        <f>D12+D78+D30</f>
        <v>4035</v>
      </c>
      <c r="E11" s="8">
        <f>E12+E78+E30</f>
        <v>209746</v>
      </c>
      <c r="F11" s="8">
        <f t="shared" ref="F11:I11" si="0">F12+F78+F30</f>
        <v>204518.15000000002</v>
      </c>
      <c r="G11" s="8">
        <f>G12+G78+G30</f>
        <v>2424</v>
      </c>
      <c r="H11" s="8">
        <f t="shared" si="0"/>
        <v>4427</v>
      </c>
      <c r="I11" s="8">
        <f t="shared" si="0"/>
        <v>52660.33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28.5" customHeight="1" x14ac:dyDescent="0.25">
      <c r="A12" s="9" t="s">
        <v>11</v>
      </c>
      <c r="B12" s="13">
        <f>B13</f>
        <v>38763</v>
      </c>
      <c r="C12" s="8">
        <f>C13</f>
        <v>93</v>
      </c>
      <c r="D12" s="8">
        <f t="shared" ref="D12:I12" si="1">D13</f>
        <v>167</v>
      </c>
      <c r="E12" s="8">
        <f>E13</f>
        <v>8987</v>
      </c>
      <c r="F12" s="8">
        <f>F13</f>
        <v>28686</v>
      </c>
      <c r="G12" s="8">
        <f t="shared" si="1"/>
        <v>5</v>
      </c>
      <c r="H12" s="8">
        <f>H13</f>
        <v>208</v>
      </c>
      <c r="I12" s="8">
        <f t="shared" si="1"/>
        <v>1090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28.5" customHeight="1" x14ac:dyDescent="0.25">
      <c r="A13" s="10" t="s">
        <v>11</v>
      </c>
      <c r="B13" s="8">
        <f t="shared" ref="B13:I13" si="2">B14+B18+B20+B24+B26+B28+B22+B16</f>
        <v>38763</v>
      </c>
      <c r="C13" s="8">
        <f>C14+C18+C20+C24+C26+C28+C22+C16</f>
        <v>93</v>
      </c>
      <c r="D13" s="8">
        <f>D14+D18+D20+D24+D26+D28+D22+D16</f>
        <v>167</v>
      </c>
      <c r="E13" s="8">
        <f t="shared" si="2"/>
        <v>8987</v>
      </c>
      <c r="F13" s="8">
        <f t="shared" si="2"/>
        <v>28686</v>
      </c>
      <c r="G13" s="8">
        <f t="shared" si="2"/>
        <v>5</v>
      </c>
      <c r="H13" s="8">
        <f t="shared" si="2"/>
        <v>208</v>
      </c>
      <c r="I13" s="8">
        <f t="shared" si="2"/>
        <v>1090</v>
      </c>
      <c r="K13" s="18"/>
      <c r="L13" s="18"/>
      <c r="M13" s="18"/>
      <c r="N13" s="34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27" customHeight="1" x14ac:dyDescent="0.25">
      <c r="A14" s="11" t="s">
        <v>12</v>
      </c>
      <c r="B14" s="13">
        <f t="shared" ref="B14:I14" si="3">SUM(B15:B15)</f>
        <v>13221</v>
      </c>
      <c r="C14" s="13">
        <f t="shared" si="3"/>
        <v>85</v>
      </c>
      <c r="D14" s="13">
        <f t="shared" si="3"/>
        <v>85</v>
      </c>
      <c r="E14" s="13">
        <f t="shared" si="3"/>
        <v>6844</v>
      </c>
      <c r="F14" s="13">
        <f t="shared" si="3"/>
        <v>6350</v>
      </c>
      <c r="G14" s="13">
        <f t="shared" si="3"/>
        <v>1</v>
      </c>
      <c r="H14" s="13">
        <f t="shared" si="3"/>
        <v>1</v>
      </c>
      <c r="I14" s="8">
        <f t="shared" si="3"/>
        <v>27</v>
      </c>
      <c r="K14" s="18"/>
      <c r="L14" s="18"/>
      <c r="M14" s="18"/>
      <c r="N14" s="34"/>
      <c r="O14" s="34"/>
      <c r="P14" s="34"/>
      <c r="Q14" s="34"/>
      <c r="R14" s="34"/>
      <c r="S14" s="34"/>
      <c r="T14" s="34"/>
      <c r="U14" s="34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23.1" customHeight="1" x14ac:dyDescent="0.25">
      <c r="A15" s="12" t="s">
        <v>13</v>
      </c>
      <c r="B15" s="13">
        <f>+E15+F15+I15</f>
        <v>13221</v>
      </c>
      <c r="C15" s="14">
        <v>85</v>
      </c>
      <c r="D15" s="14">
        <v>85</v>
      </c>
      <c r="E15" s="14">
        <v>6844</v>
      </c>
      <c r="F15" s="14">
        <v>6350</v>
      </c>
      <c r="G15" s="14">
        <v>1</v>
      </c>
      <c r="H15" s="14">
        <v>1</v>
      </c>
      <c r="I15" s="15">
        <v>27</v>
      </c>
      <c r="K15" s="18"/>
      <c r="L15" s="18"/>
      <c r="M15" s="18"/>
      <c r="N15" s="34"/>
      <c r="O15" s="34"/>
      <c r="P15" s="34"/>
      <c r="Q15" s="34"/>
      <c r="R15" s="34"/>
      <c r="S15" s="34"/>
      <c r="T15" s="34"/>
      <c r="U15" s="34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s="43" customFormat="1" ht="27" customHeight="1" x14ac:dyDescent="0.25">
      <c r="A16" s="11" t="s">
        <v>20</v>
      </c>
      <c r="B16" s="13">
        <f t="shared" ref="B16:I16" si="4">SUM(B17:B17)</f>
        <v>40</v>
      </c>
      <c r="C16" s="13">
        <f t="shared" si="4"/>
        <v>0</v>
      </c>
      <c r="D16" s="13">
        <f t="shared" si="4"/>
        <v>0</v>
      </c>
      <c r="E16" s="13">
        <f t="shared" si="4"/>
        <v>0</v>
      </c>
      <c r="F16" s="13">
        <f t="shared" si="4"/>
        <v>40</v>
      </c>
      <c r="G16" s="13">
        <f t="shared" si="4"/>
        <v>0</v>
      </c>
      <c r="H16" s="13">
        <f t="shared" si="4"/>
        <v>0</v>
      </c>
      <c r="I16" s="8">
        <f t="shared" si="4"/>
        <v>0</v>
      </c>
      <c r="J16" s="33"/>
      <c r="K16" s="33"/>
      <c r="L16" s="33"/>
      <c r="M16" s="33"/>
      <c r="N16" s="42"/>
      <c r="O16" s="42"/>
      <c r="P16" s="42"/>
      <c r="Q16" s="42"/>
      <c r="R16" s="42"/>
      <c r="S16" s="42"/>
      <c r="T16" s="42"/>
      <c r="U16" s="42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43" customFormat="1" ht="23.1" customHeight="1" x14ac:dyDescent="0.25">
      <c r="A17" s="44" t="s">
        <v>13</v>
      </c>
      <c r="B17" s="41">
        <f>+E17+F17+I17</f>
        <v>40</v>
      </c>
      <c r="C17" s="45">
        <v>0</v>
      </c>
      <c r="D17" s="45">
        <v>0</v>
      </c>
      <c r="E17" s="45">
        <v>0</v>
      </c>
      <c r="F17" s="45">
        <v>40</v>
      </c>
      <c r="G17" s="45">
        <v>0</v>
      </c>
      <c r="H17" s="45">
        <v>0</v>
      </c>
      <c r="I17" s="46">
        <v>0</v>
      </c>
      <c r="J17" s="33"/>
      <c r="K17" s="33"/>
      <c r="L17" s="33"/>
      <c r="M17" s="33"/>
      <c r="N17" s="42"/>
      <c r="O17" s="42"/>
      <c r="P17" s="42"/>
      <c r="Q17" s="42"/>
      <c r="R17" s="42"/>
      <c r="S17" s="42"/>
      <c r="T17" s="42"/>
      <c r="U17" s="42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27" customHeight="1" x14ac:dyDescent="0.25">
      <c r="A18" s="11" t="s">
        <v>35</v>
      </c>
      <c r="B18" s="13">
        <f>SUM(B19:B19)</f>
        <v>9532</v>
      </c>
      <c r="C18" s="13">
        <f t="shared" ref="C18:I18" si="5">SUM(C19:C19)</f>
        <v>5</v>
      </c>
      <c r="D18" s="13">
        <f t="shared" si="5"/>
        <v>79</v>
      </c>
      <c r="E18" s="13">
        <f t="shared" si="5"/>
        <v>1452</v>
      </c>
      <c r="F18" s="13">
        <f t="shared" si="5"/>
        <v>7874</v>
      </c>
      <c r="G18" s="13">
        <f t="shared" si="5"/>
        <v>1</v>
      </c>
      <c r="H18" s="13">
        <f t="shared" si="5"/>
        <v>8</v>
      </c>
      <c r="I18" s="8">
        <f t="shared" si="5"/>
        <v>206</v>
      </c>
      <c r="K18" s="18"/>
      <c r="L18" s="18"/>
      <c r="M18" s="33"/>
      <c r="N18" s="34"/>
      <c r="O18" s="34"/>
      <c r="P18" s="34"/>
      <c r="Q18" s="34"/>
      <c r="R18" s="34"/>
      <c r="S18" s="34"/>
      <c r="T18" s="34"/>
      <c r="U18" s="34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3.1" customHeight="1" x14ac:dyDescent="0.25">
      <c r="A19" s="12" t="s">
        <v>13</v>
      </c>
      <c r="B19" s="13">
        <f>+E19+F19+I19</f>
        <v>9532</v>
      </c>
      <c r="C19" s="14">
        <v>5</v>
      </c>
      <c r="D19" s="14">
        <v>79</v>
      </c>
      <c r="E19" s="14">
        <v>1452</v>
      </c>
      <c r="F19" s="14">
        <v>7874</v>
      </c>
      <c r="G19" s="14">
        <v>1</v>
      </c>
      <c r="H19" s="14">
        <v>8</v>
      </c>
      <c r="I19" s="15">
        <v>206</v>
      </c>
      <c r="K19" s="18"/>
      <c r="L19" s="18"/>
      <c r="M19" s="33"/>
      <c r="N19" s="34"/>
      <c r="O19" s="34"/>
      <c r="P19" s="34"/>
      <c r="Q19" s="34"/>
      <c r="R19" s="34"/>
      <c r="S19" s="34"/>
      <c r="T19" s="34"/>
      <c r="U19" s="34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27.75" customHeight="1" x14ac:dyDescent="0.25">
      <c r="A20" s="11" t="s">
        <v>14</v>
      </c>
      <c r="B20" s="13">
        <f t="shared" ref="B20:I20" si="6">SUM(B21:B21)</f>
        <v>5757</v>
      </c>
      <c r="C20" s="13">
        <f t="shared" si="6"/>
        <v>1</v>
      </c>
      <c r="D20" s="13">
        <f t="shared" si="6"/>
        <v>1</v>
      </c>
      <c r="E20" s="13">
        <f t="shared" si="6"/>
        <v>360</v>
      </c>
      <c r="F20" s="13">
        <f t="shared" si="6"/>
        <v>4578</v>
      </c>
      <c r="G20" s="13">
        <f t="shared" si="6"/>
        <v>2</v>
      </c>
      <c r="H20" s="13">
        <f t="shared" si="6"/>
        <v>197</v>
      </c>
      <c r="I20" s="8">
        <f t="shared" si="6"/>
        <v>819</v>
      </c>
      <c r="K20" s="18"/>
      <c r="L20" s="18"/>
      <c r="M20" s="33"/>
      <c r="N20" s="34"/>
      <c r="O20" s="34"/>
      <c r="P20" s="34"/>
      <c r="Q20" s="34"/>
      <c r="R20" s="34"/>
      <c r="S20" s="34"/>
      <c r="T20" s="34"/>
      <c r="U20" s="34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23.1" customHeight="1" x14ac:dyDescent="0.25">
      <c r="A21" s="21" t="s">
        <v>13</v>
      </c>
      <c r="B21" s="13">
        <f>+E21+F21+I21</f>
        <v>5757</v>
      </c>
      <c r="C21" s="14">
        <v>1</v>
      </c>
      <c r="D21" s="14">
        <v>1</v>
      </c>
      <c r="E21" s="14">
        <v>360</v>
      </c>
      <c r="F21" s="14">
        <v>4578</v>
      </c>
      <c r="G21" s="14">
        <v>2</v>
      </c>
      <c r="H21" s="14">
        <v>197</v>
      </c>
      <c r="I21" s="15">
        <v>819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30.75" customHeight="1" x14ac:dyDescent="0.25">
      <c r="A22" s="11" t="s">
        <v>15</v>
      </c>
      <c r="B22" s="13">
        <f t="shared" ref="B22:I22" si="7">SUM(B23:B23)</f>
        <v>179</v>
      </c>
      <c r="C22" s="13">
        <f t="shared" si="7"/>
        <v>1</v>
      </c>
      <c r="D22" s="13">
        <f t="shared" si="7"/>
        <v>1</v>
      </c>
      <c r="E22" s="13">
        <f t="shared" si="7"/>
        <v>179</v>
      </c>
      <c r="F22" s="13">
        <f t="shared" si="7"/>
        <v>0</v>
      </c>
      <c r="G22" s="13">
        <f t="shared" si="7"/>
        <v>0</v>
      </c>
      <c r="H22" s="13">
        <f t="shared" si="7"/>
        <v>0</v>
      </c>
      <c r="I22" s="8">
        <f t="shared" si="7"/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23.1" customHeight="1" x14ac:dyDescent="0.25">
      <c r="A23" s="12" t="s">
        <v>13</v>
      </c>
      <c r="B23" s="13">
        <f>+E23+F23+I23</f>
        <v>179</v>
      </c>
      <c r="C23" s="14">
        <v>1</v>
      </c>
      <c r="D23" s="14">
        <v>1</v>
      </c>
      <c r="E23" s="14">
        <v>179</v>
      </c>
      <c r="F23" s="14">
        <v>0</v>
      </c>
      <c r="G23" s="14">
        <v>0</v>
      </c>
      <c r="H23" s="14">
        <v>0</v>
      </c>
      <c r="I23" s="15"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29.25" customHeight="1" x14ac:dyDescent="0.25">
      <c r="A24" s="11" t="s">
        <v>16</v>
      </c>
      <c r="B24" s="13">
        <f t="shared" ref="B24:I24" si="8">SUM(B25:B25)</f>
        <v>8938</v>
      </c>
      <c r="C24" s="13">
        <f t="shared" si="8"/>
        <v>0</v>
      </c>
      <c r="D24" s="13">
        <f t="shared" si="8"/>
        <v>0</v>
      </c>
      <c r="E24" s="13">
        <f t="shared" si="8"/>
        <v>0</v>
      </c>
      <c r="F24" s="13">
        <f t="shared" si="8"/>
        <v>8900</v>
      </c>
      <c r="G24" s="13">
        <f t="shared" si="8"/>
        <v>1</v>
      </c>
      <c r="H24" s="13">
        <f t="shared" si="8"/>
        <v>2</v>
      </c>
      <c r="I24" s="8">
        <f t="shared" si="8"/>
        <v>38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23.1" customHeight="1" x14ac:dyDescent="0.25">
      <c r="A25" s="12" t="s">
        <v>13</v>
      </c>
      <c r="B25" s="13">
        <f>+E25+F25+I25</f>
        <v>8938</v>
      </c>
      <c r="C25" s="14">
        <v>0</v>
      </c>
      <c r="D25" s="14">
        <v>0</v>
      </c>
      <c r="E25" s="14">
        <v>0</v>
      </c>
      <c r="F25" s="14">
        <v>8900</v>
      </c>
      <c r="G25" s="14">
        <v>1</v>
      </c>
      <c r="H25" s="14">
        <v>2</v>
      </c>
      <c r="I25" s="15">
        <v>38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30.75" customHeight="1" x14ac:dyDescent="0.25">
      <c r="A26" s="11" t="s">
        <v>49</v>
      </c>
      <c r="B26" s="13">
        <f>SUM(B27:B27)</f>
        <v>142</v>
      </c>
      <c r="C26" s="13">
        <f t="shared" ref="C26:I26" si="9">SUM(C27:C27)</f>
        <v>0</v>
      </c>
      <c r="D26" s="13">
        <f t="shared" si="9"/>
        <v>0</v>
      </c>
      <c r="E26" s="13">
        <f t="shared" si="9"/>
        <v>0</v>
      </c>
      <c r="F26" s="13">
        <f t="shared" si="9"/>
        <v>142</v>
      </c>
      <c r="G26" s="13">
        <f t="shared" si="9"/>
        <v>0</v>
      </c>
      <c r="H26" s="13">
        <f t="shared" si="9"/>
        <v>0</v>
      </c>
      <c r="I26" s="8">
        <f t="shared" si="9"/>
        <v>0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23.1" customHeight="1" x14ac:dyDescent="0.25">
      <c r="A27" s="12" t="s">
        <v>13</v>
      </c>
      <c r="B27" s="13">
        <f>+E27+F27+I27</f>
        <v>142</v>
      </c>
      <c r="C27" s="14">
        <v>0</v>
      </c>
      <c r="D27" s="14">
        <v>0</v>
      </c>
      <c r="E27" s="14">
        <v>0</v>
      </c>
      <c r="F27" s="14">
        <v>142</v>
      </c>
      <c r="G27" s="14">
        <v>0</v>
      </c>
      <c r="H27" s="14">
        <v>0</v>
      </c>
      <c r="I27" s="15">
        <v>0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26.25" customHeight="1" x14ac:dyDescent="0.25">
      <c r="A28" s="11" t="s">
        <v>50</v>
      </c>
      <c r="B28" s="13">
        <f t="shared" ref="B28:I28" si="10">SUM(B29:B29)</f>
        <v>954</v>
      </c>
      <c r="C28" s="13">
        <f t="shared" si="10"/>
        <v>1</v>
      </c>
      <c r="D28" s="13">
        <f t="shared" si="10"/>
        <v>1</v>
      </c>
      <c r="E28" s="13">
        <f t="shared" si="10"/>
        <v>152</v>
      </c>
      <c r="F28" s="13">
        <f t="shared" si="10"/>
        <v>802</v>
      </c>
      <c r="G28" s="13">
        <f t="shared" si="10"/>
        <v>0</v>
      </c>
      <c r="H28" s="13">
        <f t="shared" si="10"/>
        <v>0</v>
      </c>
      <c r="I28" s="8">
        <f t="shared" si="10"/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23.1" customHeight="1" x14ac:dyDescent="0.25">
      <c r="A29" s="21" t="s">
        <v>13</v>
      </c>
      <c r="B29" s="13">
        <f>+E29+F29+I29</f>
        <v>954</v>
      </c>
      <c r="C29" s="14">
        <v>1</v>
      </c>
      <c r="D29" s="14">
        <v>1</v>
      </c>
      <c r="E29" s="14">
        <v>152</v>
      </c>
      <c r="F29" s="14">
        <v>802</v>
      </c>
      <c r="G29" s="14">
        <v>0</v>
      </c>
      <c r="H29" s="14">
        <v>0</v>
      </c>
      <c r="I29" s="15">
        <v>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43" customFormat="1" ht="30" customHeight="1" x14ac:dyDescent="0.25">
      <c r="A30" s="47" t="s">
        <v>19</v>
      </c>
      <c r="B30" s="41">
        <f>+B59+B31</f>
        <v>294819.48000000004</v>
      </c>
      <c r="C30" s="48">
        <f t="shared" ref="C30:I30" si="11">+C59+C31</f>
        <v>987</v>
      </c>
      <c r="D30" s="48">
        <f t="shared" si="11"/>
        <v>1837</v>
      </c>
      <c r="E30" s="48">
        <f t="shared" si="11"/>
        <v>98064</v>
      </c>
      <c r="F30" s="48">
        <f t="shared" si="11"/>
        <v>162243.15000000002</v>
      </c>
      <c r="G30" s="48">
        <f t="shared" si="11"/>
        <v>984</v>
      </c>
      <c r="H30" s="48">
        <f t="shared" si="11"/>
        <v>2511</v>
      </c>
      <c r="I30" s="49">
        <f t="shared" si="11"/>
        <v>34512.33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ht="29.1" customHeight="1" x14ac:dyDescent="0.25">
      <c r="A31" s="10" t="s">
        <v>19</v>
      </c>
      <c r="B31" s="22">
        <f>B32+B34+B36+B38+B42+B44+B51+B53+B55+B40+B49+B57+B46</f>
        <v>282777.39</v>
      </c>
      <c r="C31" s="22">
        <f>C32+C34+C36+C38+C42+C46+C51+C53+C55+C57+C40+C49+C44</f>
        <v>964</v>
      </c>
      <c r="D31" s="22">
        <f t="shared" ref="D31:I31" si="12">D32+D34+D36+D38+D42+D46+D51+D53+D55+D57+D40+D49+D44</f>
        <v>1792</v>
      </c>
      <c r="E31" s="22">
        <f t="shared" si="12"/>
        <v>96394</v>
      </c>
      <c r="F31" s="22">
        <f t="shared" si="12"/>
        <v>155606.54</v>
      </c>
      <c r="G31" s="22">
        <f t="shared" si="12"/>
        <v>884</v>
      </c>
      <c r="H31" s="22">
        <f t="shared" si="12"/>
        <v>2387</v>
      </c>
      <c r="I31" s="26">
        <f t="shared" si="12"/>
        <v>30776.85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29.1" customHeight="1" x14ac:dyDescent="0.25">
      <c r="A32" s="23" t="s">
        <v>12</v>
      </c>
      <c r="B32" s="13">
        <f t="shared" ref="B32:I32" si="13">SUM(B33:B33)</f>
        <v>49810.28</v>
      </c>
      <c r="C32" s="13">
        <f t="shared" si="13"/>
        <v>783</v>
      </c>
      <c r="D32" s="13">
        <f t="shared" si="13"/>
        <v>783</v>
      </c>
      <c r="E32" s="13">
        <f t="shared" si="13"/>
        <v>35050</v>
      </c>
      <c r="F32" s="13">
        <f t="shared" si="13"/>
        <v>9779.49</v>
      </c>
      <c r="G32" s="13">
        <f t="shared" si="13"/>
        <v>773</v>
      </c>
      <c r="H32" s="13">
        <f t="shared" si="13"/>
        <v>773</v>
      </c>
      <c r="I32" s="8">
        <f t="shared" si="13"/>
        <v>4980.79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23.1" customHeight="1" x14ac:dyDescent="0.25">
      <c r="A33" s="21" t="s">
        <v>13</v>
      </c>
      <c r="B33" s="13">
        <f>+E33+F33+I33</f>
        <v>49810.28</v>
      </c>
      <c r="C33" s="14">
        <v>783</v>
      </c>
      <c r="D33" s="14">
        <v>783</v>
      </c>
      <c r="E33" s="14">
        <v>35050</v>
      </c>
      <c r="F33" s="14">
        <v>9779.49</v>
      </c>
      <c r="G33" s="45">
        <v>773</v>
      </c>
      <c r="H33" s="45">
        <v>773</v>
      </c>
      <c r="I33" s="46">
        <v>4980.79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26.1" customHeight="1" x14ac:dyDescent="0.25">
      <c r="A34" s="23" t="s">
        <v>20</v>
      </c>
      <c r="B34" s="13">
        <f t="shared" ref="B34:I34" si="14">SUM(B35:B35)</f>
        <v>13459</v>
      </c>
      <c r="C34" s="13">
        <f>SUM(C35:C35)</f>
        <v>46</v>
      </c>
      <c r="D34" s="13">
        <f t="shared" si="14"/>
        <v>92</v>
      </c>
      <c r="E34" s="13">
        <f t="shared" si="14"/>
        <v>7314</v>
      </c>
      <c r="F34" s="13">
        <f t="shared" si="14"/>
        <v>5871</v>
      </c>
      <c r="G34" s="13">
        <f t="shared" si="14"/>
        <v>16</v>
      </c>
      <c r="H34" s="13">
        <f t="shared" si="14"/>
        <v>32</v>
      </c>
      <c r="I34" s="8">
        <f t="shared" si="14"/>
        <v>274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23.1" customHeight="1" x14ac:dyDescent="0.25">
      <c r="A35" s="21" t="s">
        <v>13</v>
      </c>
      <c r="B35" s="13">
        <f>+E35+F35+I35</f>
        <v>13459</v>
      </c>
      <c r="C35" s="14">
        <v>46</v>
      </c>
      <c r="D35" s="14">
        <v>92</v>
      </c>
      <c r="E35" s="14">
        <v>7314</v>
      </c>
      <c r="F35" s="14">
        <v>5871</v>
      </c>
      <c r="G35" s="45">
        <v>16</v>
      </c>
      <c r="H35" s="45">
        <v>32</v>
      </c>
      <c r="I35" s="46">
        <v>274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29.1" customHeight="1" x14ac:dyDescent="0.25">
      <c r="A36" s="11" t="s">
        <v>35</v>
      </c>
      <c r="B36" s="13">
        <f t="shared" ref="B36:I36" si="15">SUM(B37:B37)</f>
        <v>152254.44</v>
      </c>
      <c r="C36" s="13">
        <f t="shared" si="15"/>
        <v>66</v>
      </c>
      <c r="D36" s="13">
        <f t="shared" si="15"/>
        <v>816</v>
      </c>
      <c r="E36" s="13">
        <f t="shared" si="15"/>
        <v>27860</v>
      </c>
      <c r="F36" s="13">
        <f t="shared" si="15"/>
        <v>107702.82</v>
      </c>
      <c r="G36" s="13">
        <f t="shared" si="15"/>
        <v>39</v>
      </c>
      <c r="H36" s="13">
        <f t="shared" si="15"/>
        <v>1467</v>
      </c>
      <c r="I36" s="8">
        <f t="shared" si="15"/>
        <v>16691.62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23.1" customHeight="1" x14ac:dyDescent="0.25">
      <c r="A37" s="12" t="s">
        <v>13</v>
      </c>
      <c r="B37" s="13">
        <f t="shared" ref="B37:B58" si="16">+E37+F37+I37</f>
        <v>152254.44</v>
      </c>
      <c r="C37" s="14">
        <v>66</v>
      </c>
      <c r="D37" s="14">
        <v>816</v>
      </c>
      <c r="E37" s="14">
        <v>27860</v>
      </c>
      <c r="F37" s="14">
        <v>107702.82</v>
      </c>
      <c r="G37" s="45">
        <v>39</v>
      </c>
      <c r="H37" s="45">
        <v>1467</v>
      </c>
      <c r="I37" s="46">
        <v>16691.62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26.1" customHeight="1" x14ac:dyDescent="0.25">
      <c r="A38" s="11" t="s">
        <v>21</v>
      </c>
      <c r="B38" s="13">
        <f t="shared" ref="B38:I38" si="17">SUM(B39:B39)</f>
        <v>5547.23</v>
      </c>
      <c r="C38" s="13">
        <f t="shared" si="17"/>
        <v>32</v>
      </c>
      <c r="D38" s="13">
        <f t="shared" si="17"/>
        <v>36</v>
      </c>
      <c r="E38" s="13">
        <f t="shared" si="17"/>
        <v>3487</v>
      </c>
      <c r="F38" s="13">
        <f t="shared" si="17"/>
        <v>1358.73</v>
      </c>
      <c r="G38" s="13">
        <f t="shared" si="17"/>
        <v>22</v>
      </c>
      <c r="H38" s="13">
        <f t="shared" si="17"/>
        <v>33</v>
      </c>
      <c r="I38" s="8">
        <f t="shared" si="17"/>
        <v>701.5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23.1" customHeight="1" x14ac:dyDescent="0.25">
      <c r="A39" s="12" t="s">
        <v>13</v>
      </c>
      <c r="B39" s="13">
        <f t="shared" si="16"/>
        <v>5547.23</v>
      </c>
      <c r="C39" s="14">
        <v>32</v>
      </c>
      <c r="D39" s="14">
        <v>36</v>
      </c>
      <c r="E39" s="14">
        <v>3487</v>
      </c>
      <c r="F39" s="14">
        <v>1358.73</v>
      </c>
      <c r="G39" s="45">
        <v>22</v>
      </c>
      <c r="H39" s="45">
        <v>33</v>
      </c>
      <c r="I39" s="46">
        <v>701.5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27.95" customHeight="1" x14ac:dyDescent="0.25">
      <c r="A40" s="11" t="s">
        <v>22</v>
      </c>
      <c r="B40" s="13">
        <f t="shared" ref="B40:I40" si="18">SUM(B41:B41)</f>
        <v>1413.8</v>
      </c>
      <c r="C40" s="13">
        <f t="shared" si="18"/>
        <v>1</v>
      </c>
      <c r="D40" s="13">
        <f t="shared" si="18"/>
        <v>6</v>
      </c>
      <c r="E40" s="13">
        <f t="shared" si="18"/>
        <v>220</v>
      </c>
      <c r="F40" s="13">
        <f t="shared" si="18"/>
        <v>1076</v>
      </c>
      <c r="G40" s="13">
        <f t="shared" si="18"/>
        <v>3</v>
      </c>
      <c r="H40" s="13">
        <f t="shared" si="18"/>
        <v>17</v>
      </c>
      <c r="I40" s="8">
        <f t="shared" si="18"/>
        <v>117.8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23.1" customHeight="1" x14ac:dyDescent="0.25">
      <c r="A41" s="12" t="s">
        <v>13</v>
      </c>
      <c r="B41" s="13">
        <f t="shared" si="16"/>
        <v>1413.8</v>
      </c>
      <c r="C41" s="14">
        <v>1</v>
      </c>
      <c r="D41" s="14">
        <v>6</v>
      </c>
      <c r="E41" s="14">
        <v>220</v>
      </c>
      <c r="F41" s="14">
        <v>1076</v>
      </c>
      <c r="G41" s="14">
        <v>3</v>
      </c>
      <c r="H41" s="14">
        <v>17</v>
      </c>
      <c r="I41" s="15">
        <v>117.8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29.1" customHeight="1" x14ac:dyDescent="0.25">
      <c r="A42" s="11" t="s">
        <v>15</v>
      </c>
      <c r="B42" s="13">
        <f t="shared" ref="B42:I42" si="19">SUM(B43)</f>
        <v>12864.15</v>
      </c>
      <c r="C42" s="13">
        <f t="shared" si="19"/>
        <v>10</v>
      </c>
      <c r="D42" s="13">
        <f t="shared" si="19"/>
        <v>20</v>
      </c>
      <c r="E42" s="13">
        <f t="shared" si="19"/>
        <v>6273</v>
      </c>
      <c r="F42" s="13">
        <f t="shared" si="19"/>
        <v>4696.1499999999996</v>
      </c>
      <c r="G42" s="13">
        <f t="shared" si="19"/>
        <v>6</v>
      </c>
      <c r="H42" s="13">
        <f t="shared" si="19"/>
        <v>14</v>
      </c>
      <c r="I42" s="8">
        <f t="shared" si="19"/>
        <v>1895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24.95" customHeight="1" x14ac:dyDescent="0.25">
      <c r="A43" s="12" t="s">
        <v>13</v>
      </c>
      <c r="B43" s="13">
        <f t="shared" si="16"/>
        <v>12864.15</v>
      </c>
      <c r="C43" s="14">
        <v>10</v>
      </c>
      <c r="D43" s="14">
        <v>20</v>
      </c>
      <c r="E43" s="14">
        <v>6273</v>
      </c>
      <c r="F43" s="14">
        <v>4696.1499999999996</v>
      </c>
      <c r="G43" s="45">
        <v>6</v>
      </c>
      <c r="H43" s="45">
        <v>14</v>
      </c>
      <c r="I43" s="46">
        <v>1895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26.25" customHeight="1" x14ac:dyDescent="0.25">
      <c r="A44" s="11" t="s">
        <v>42</v>
      </c>
      <c r="B44" s="13">
        <f>+E44+F44+I44</f>
        <v>225</v>
      </c>
      <c r="C44" s="13">
        <f>SUM(C45)</f>
        <v>1</v>
      </c>
      <c r="D44" s="13">
        <f t="shared" ref="D44:E44" si="20">SUM(D45)</f>
        <v>1</v>
      </c>
      <c r="E44" s="13">
        <f t="shared" si="20"/>
        <v>225</v>
      </c>
      <c r="F44" s="14">
        <v>0</v>
      </c>
      <c r="G44" s="14">
        <v>0</v>
      </c>
      <c r="H44" s="14">
        <v>0</v>
      </c>
      <c r="I44" s="15">
        <v>0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24.95" customHeight="1" x14ac:dyDescent="0.25">
      <c r="A45" s="12" t="s">
        <v>13</v>
      </c>
      <c r="B45" s="13">
        <f>+E45+F45+I45</f>
        <v>225</v>
      </c>
      <c r="C45" s="14">
        <v>1</v>
      </c>
      <c r="D45" s="14">
        <v>1</v>
      </c>
      <c r="E45" s="14">
        <v>225</v>
      </c>
      <c r="F45" s="14">
        <v>0</v>
      </c>
      <c r="G45" s="14">
        <v>0</v>
      </c>
      <c r="H45" s="14">
        <v>0</v>
      </c>
      <c r="I45" s="15">
        <v>0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27.95" customHeight="1" x14ac:dyDescent="0.25">
      <c r="A46" s="11" t="s">
        <v>16</v>
      </c>
      <c r="B46" s="13">
        <f t="shared" ref="B46:I46" si="21">SUM(B47:B47)</f>
        <v>12561</v>
      </c>
      <c r="C46" s="13">
        <f t="shared" si="21"/>
        <v>8</v>
      </c>
      <c r="D46" s="13">
        <f t="shared" si="21"/>
        <v>13</v>
      </c>
      <c r="E46" s="13">
        <f t="shared" si="21"/>
        <v>2813</v>
      </c>
      <c r="F46" s="13">
        <f t="shared" si="21"/>
        <v>6117</v>
      </c>
      <c r="G46" s="13">
        <f t="shared" si="21"/>
        <v>2</v>
      </c>
      <c r="H46" s="13">
        <f t="shared" si="21"/>
        <v>9</v>
      </c>
      <c r="I46" s="8">
        <f t="shared" si="21"/>
        <v>3631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23.1" customHeight="1" x14ac:dyDescent="0.25">
      <c r="A47" s="44" t="s">
        <v>13</v>
      </c>
      <c r="B47" s="13">
        <f t="shared" si="16"/>
        <v>12561</v>
      </c>
      <c r="C47" s="14">
        <v>8</v>
      </c>
      <c r="D47" s="14">
        <v>13</v>
      </c>
      <c r="E47" s="14">
        <v>2813</v>
      </c>
      <c r="F47" s="14">
        <v>6117</v>
      </c>
      <c r="G47" s="45">
        <v>2</v>
      </c>
      <c r="H47" s="45">
        <v>9</v>
      </c>
      <c r="I47" s="46">
        <v>3631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24.75" customHeight="1" x14ac:dyDescent="0.25">
      <c r="A48" s="9" t="s">
        <v>47</v>
      </c>
      <c r="B48" s="13"/>
      <c r="C48" s="14"/>
      <c r="D48" s="14"/>
      <c r="E48" s="14"/>
      <c r="F48" s="14"/>
      <c r="G48" s="14"/>
      <c r="H48" s="14"/>
      <c r="I48" s="15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32.1" customHeight="1" x14ac:dyDescent="0.25">
      <c r="A49" s="11" t="s">
        <v>23</v>
      </c>
      <c r="B49" s="13">
        <f t="shared" ref="B49:I49" si="22">SUM(B50:B50)</f>
        <v>1329</v>
      </c>
      <c r="C49" s="13">
        <f t="shared" si="22"/>
        <v>0</v>
      </c>
      <c r="D49" s="13">
        <f t="shared" si="22"/>
        <v>0</v>
      </c>
      <c r="E49" s="13">
        <f t="shared" si="22"/>
        <v>0</v>
      </c>
      <c r="F49" s="13">
        <f t="shared" si="22"/>
        <v>1292</v>
      </c>
      <c r="G49" s="13">
        <f t="shared" si="22"/>
        <v>3</v>
      </c>
      <c r="H49" s="13">
        <f t="shared" si="22"/>
        <v>6</v>
      </c>
      <c r="I49" s="8">
        <f t="shared" si="22"/>
        <v>37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32.1" customHeight="1" x14ac:dyDescent="0.25">
      <c r="A50" s="12" t="s">
        <v>13</v>
      </c>
      <c r="B50" s="13">
        <f t="shared" si="16"/>
        <v>1329</v>
      </c>
      <c r="C50" s="14">
        <v>0</v>
      </c>
      <c r="D50" s="14">
        <v>0</v>
      </c>
      <c r="E50" s="14">
        <v>0</v>
      </c>
      <c r="F50" s="14">
        <v>1292</v>
      </c>
      <c r="G50" s="45">
        <v>3</v>
      </c>
      <c r="H50" s="45">
        <v>6</v>
      </c>
      <c r="I50" s="46">
        <v>37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32.1" customHeight="1" x14ac:dyDescent="0.25">
      <c r="A51" s="11" t="s">
        <v>24</v>
      </c>
      <c r="B51" s="13">
        <f t="shared" ref="B51:I51" si="23">SUM(B52:B52)</f>
        <v>5899.91</v>
      </c>
      <c r="C51" s="13">
        <f t="shared" si="23"/>
        <v>0</v>
      </c>
      <c r="D51" s="13">
        <f t="shared" si="23"/>
        <v>0</v>
      </c>
      <c r="E51" s="13">
        <f t="shared" si="23"/>
        <v>0</v>
      </c>
      <c r="F51" s="13">
        <f t="shared" si="23"/>
        <v>5838.91</v>
      </c>
      <c r="G51" s="13">
        <f t="shared" si="23"/>
        <v>1</v>
      </c>
      <c r="H51" s="13">
        <f t="shared" si="23"/>
        <v>5</v>
      </c>
      <c r="I51" s="8">
        <f t="shared" si="23"/>
        <v>61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32.1" customHeight="1" x14ac:dyDescent="0.25">
      <c r="A52" s="12" t="s">
        <v>13</v>
      </c>
      <c r="B52" s="13">
        <f t="shared" si="16"/>
        <v>5899.91</v>
      </c>
      <c r="C52" s="14">
        <v>0</v>
      </c>
      <c r="D52" s="14">
        <v>0</v>
      </c>
      <c r="E52" s="14">
        <v>0</v>
      </c>
      <c r="F52" s="14">
        <v>5838.91</v>
      </c>
      <c r="G52" s="14">
        <v>1</v>
      </c>
      <c r="H52" s="14">
        <v>5</v>
      </c>
      <c r="I52" s="15">
        <v>61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32.1" customHeight="1" x14ac:dyDescent="0.25">
      <c r="A53" s="11" t="s">
        <v>17</v>
      </c>
      <c r="B53" s="13">
        <f t="shared" ref="B53:I53" si="24">SUM(B54:B54)</f>
        <v>4164.6400000000003</v>
      </c>
      <c r="C53" s="13">
        <f t="shared" si="24"/>
        <v>6</v>
      </c>
      <c r="D53" s="13">
        <f t="shared" si="24"/>
        <v>7</v>
      </c>
      <c r="E53" s="13">
        <f t="shared" si="24"/>
        <v>381</v>
      </c>
      <c r="F53" s="13">
        <f t="shared" si="24"/>
        <v>3613.5</v>
      </c>
      <c r="G53" s="13">
        <f t="shared" si="24"/>
        <v>8</v>
      </c>
      <c r="H53" s="13">
        <f t="shared" si="24"/>
        <v>8</v>
      </c>
      <c r="I53" s="8">
        <f t="shared" si="24"/>
        <v>170.14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32.1" customHeight="1" x14ac:dyDescent="0.25">
      <c r="A54" s="12" t="s">
        <v>13</v>
      </c>
      <c r="B54" s="13">
        <f t="shared" si="16"/>
        <v>4164.6400000000003</v>
      </c>
      <c r="C54" s="14">
        <v>6</v>
      </c>
      <c r="D54" s="14">
        <v>7</v>
      </c>
      <c r="E54" s="14">
        <v>381</v>
      </c>
      <c r="F54" s="14">
        <v>3613.5</v>
      </c>
      <c r="G54" s="45">
        <v>8</v>
      </c>
      <c r="H54" s="45">
        <v>8</v>
      </c>
      <c r="I54" s="46">
        <v>170.14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32.1" customHeight="1" x14ac:dyDescent="0.25">
      <c r="A55" s="11" t="s">
        <v>18</v>
      </c>
      <c r="B55" s="13">
        <f t="shared" ref="B55:I55" si="25">SUM(B56:B56)</f>
        <v>7782.94</v>
      </c>
      <c r="C55" s="13">
        <f t="shared" si="25"/>
        <v>0</v>
      </c>
      <c r="D55" s="13">
        <f t="shared" si="25"/>
        <v>0</v>
      </c>
      <c r="E55" s="13">
        <f t="shared" si="25"/>
        <v>0</v>
      </c>
      <c r="F55" s="13">
        <f t="shared" si="25"/>
        <v>6507.94</v>
      </c>
      <c r="G55" s="13">
        <f t="shared" si="25"/>
        <v>2</v>
      </c>
      <c r="H55" s="13">
        <f t="shared" si="25"/>
        <v>14</v>
      </c>
      <c r="I55" s="8">
        <f t="shared" si="25"/>
        <v>1275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32.1" customHeight="1" x14ac:dyDescent="0.25">
      <c r="A56" s="12" t="s">
        <v>13</v>
      </c>
      <c r="B56" s="13">
        <f t="shared" si="16"/>
        <v>7782.94</v>
      </c>
      <c r="C56" s="14">
        <v>0</v>
      </c>
      <c r="D56" s="14">
        <v>0</v>
      </c>
      <c r="E56" s="14">
        <v>0</v>
      </c>
      <c r="F56" s="14">
        <v>6507.94</v>
      </c>
      <c r="G56" s="14">
        <v>2</v>
      </c>
      <c r="H56" s="14">
        <v>14</v>
      </c>
      <c r="I56" s="15">
        <v>1275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32.1" customHeight="1" x14ac:dyDescent="0.25">
      <c r="A57" s="11" t="s">
        <v>36</v>
      </c>
      <c r="B57" s="13">
        <f t="shared" ref="B57:I57" si="26">SUM(B58:B58)</f>
        <v>15466</v>
      </c>
      <c r="C57" s="13">
        <f t="shared" si="26"/>
        <v>11</v>
      </c>
      <c r="D57" s="13">
        <f t="shared" si="26"/>
        <v>18</v>
      </c>
      <c r="E57" s="13">
        <f t="shared" si="26"/>
        <v>12771</v>
      </c>
      <c r="F57" s="13">
        <f t="shared" si="26"/>
        <v>1753</v>
      </c>
      <c r="G57" s="13">
        <f t="shared" si="26"/>
        <v>9</v>
      </c>
      <c r="H57" s="13">
        <f t="shared" si="26"/>
        <v>9</v>
      </c>
      <c r="I57" s="8">
        <f t="shared" si="26"/>
        <v>942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32.1" customHeight="1" x14ac:dyDescent="0.25">
      <c r="A58" s="12" t="s">
        <v>13</v>
      </c>
      <c r="B58" s="13">
        <f t="shared" si="16"/>
        <v>15466</v>
      </c>
      <c r="C58" s="14">
        <v>11</v>
      </c>
      <c r="D58" s="14">
        <v>18</v>
      </c>
      <c r="E58" s="14">
        <v>12771</v>
      </c>
      <c r="F58" s="14">
        <v>1753</v>
      </c>
      <c r="G58" s="45">
        <v>9</v>
      </c>
      <c r="H58" s="45">
        <v>9</v>
      </c>
      <c r="I58" s="46">
        <v>942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32.1" customHeight="1" x14ac:dyDescent="0.25">
      <c r="A59" s="10" t="s">
        <v>40</v>
      </c>
      <c r="B59" s="13">
        <f>B60+B62+B64+B66+B74+B76+B70+B72+B68</f>
        <v>12042.09</v>
      </c>
      <c r="C59" s="22">
        <f>C60+C62+C64+C66+C74+C76+C70+C72+C68</f>
        <v>23</v>
      </c>
      <c r="D59" s="22">
        <f>D60+D62+D64+D66+D74+D76+D70+D72</f>
        <v>45</v>
      </c>
      <c r="E59" s="22">
        <f>E60+E62+E64+E66+E74+E76+E70+E72</f>
        <v>1670</v>
      </c>
      <c r="F59" s="22">
        <f>F60+F62+F64+F66+F74+F76+F70+F72+F68</f>
        <v>6636.6100000000006</v>
      </c>
      <c r="G59" s="22">
        <f>G60+G62+G64+G66+G74+G76+G70+G72</f>
        <v>100</v>
      </c>
      <c r="H59" s="22">
        <f>H60+H62+H64+H66+H74+H76+H70+H72</f>
        <v>124</v>
      </c>
      <c r="I59" s="26">
        <f>I60+I62+I64+I66+I74+I76+I70+I72</f>
        <v>3735.48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32.1" customHeight="1" x14ac:dyDescent="0.25">
      <c r="A60" s="11" t="s">
        <v>12</v>
      </c>
      <c r="B60" s="13">
        <f t="shared" ref="B60:I60" si="27">SUM(B61:B61)</f>
        <v>3018.73</v>
      </c>
      <c r="C60" s="13">
        <f t="shared" si="27"/>
        <v>13</v>
      </c>
      <c r="D60" s="13">
        <f t="shared" si="27"/>
        <v>13</v>
      </c>
      <c r="E60" s="13">
        <f t="shared" si="27"/>
        <v>790</v>
      </c>
      <c r="F60" s="13">
        <f t="shared" si="27"/>
        <v>538.04999999999995</v>
      </c>
      <c r="G60" s="13">
        <f t="shared" si="27"/>
        <v>78</v>
      </c>
      <c r="H60" s="13">
        <f t="shared" si="27"/>
        <v>78</v>
      </c>
      <c r="I60" s="8">
        <f t="shared" si="27"/>
        <v>1690.68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32.1" customHeight="1" x14ac:dyDescent="0.25">
      <c r="A61" s="12" t="s">
        <v>13</v>
      </c>
      <c r="B61" s="13">
        <f t="shared" ref="B61" si="28">+E61+F61+I61</f>
        <v>3018.73</v>
      </c>
      <c r="C61" s="45">
        <v>13</v>
      </c>
      <c r="D61" s="45">
        <v>13</v>
      </c>
      <c r="E61" s="46">
        <v>790</v>
      </c>
      <c r="F61" s="14">
        <v>538.04999999999995</v>
      </c>
      <c r="G61" s="45">
        <v>78</v>
      </c>
      <c r="H61" s="45">
        <v>78</v>
      </c>
      <c r="I61" s="8">
        <v>1690.68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32.1" customHeight="1" x14ac:dyDescent="0.25">
      <c r="A62" s="23" t="s">
        <v>20</v>
      </c>
      <c r="B62" s="13">
        <f t="shared" ref="B62:I62" si="29">SUM(B63:B63)</f>
        <v>672</v>
      </c>
      <c r="C62" s="13">
        <f t="shared" si="29"/>
        <v>4</v>
      </c>
      <c r="D62" s="13">
        <f t="shared" si="29"/>
        <v>12</v>
      </c>
      <c r="E62" s="13">
        <f t="shared" si="29"/>
        <v>435</v>
      </c>
      <c r="F62" s="13">
        <f t="shared" si="29"/>
        <v>20</v>
      </c>
      <c r="G62" s="13">
        <f t="shared" si="29"/>
        <v>7</v>
      </c>
      <c r="H62" s="13">
        <f t="shared" si="29"/>
        <v>14</v>
      </c>
      <c r="I62" s="8">
        <f t="shared" si="29"/>
        <v>217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32.1" customHeight="1" x14ac:dyDescent="0.25">
      <c r="A63" s="21" t="s">
        <v>13</v>
      </c>
      <c r="B63" s="13">
        <f t="shared" ref="B63" si="30">+E63+F63+I63</f>
        <v>672</v>
      </c>
      <c r="C63" s="14">
        <v>4</v>
      </c>
      <c r="D63" s="14">
        <v>12</v>
      </c>
      <c r="E63" s="14">
        <v>435</v>
      </c>
      <c r="F63" s="14">
        <v>20</v>
      </c>
      <c r="G63" s="45">
        <v>7</v>
      </c>
      <c r="H63" s="45">
        <v>14</v>
      </c>
      <c r="I63" s="46">
        <v>217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32.1" customHeight="1" x14ac:dyDescent="0.25">
      <c r="A64" s="11" t="s">
        <v>35</v>
      </c>
      <c r="B64" s="13">
        <f t="shared" ref="B64:I64" si="31">SUM(B65:B65)</f>
        <v>554</v>
      </c>
      <c r="C64" s="13">
        <f t="shared" si="31"/>
        <v>1</v>
      </c>
      <c r="D64" s="13">
        <f t="shared" si="31"/>
        <v>6</v>
      </c>
      <c r="E64" s="13">
        <f t="shared" si="31"/>
        <v>179</v>
      </c>
      <c r="F64" s="13">
        <f t="shared" si="31"/>
        <v>330</v>
      </c>
      <c r="G64" s="13">
        <f t="shared" si="31"/>
        <v>1</v>
      </c>
      <c r="H64" s="13">
        <f t="shared" si="31"/>
        <v>8</v>
      </c>
      <c r="I64" s="8">
        <f t="shared" si="31"/>
        <v>45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32.1" customHeight="1" x14ac:dyDescent="0.25">
      <c r="A65" s="12" t="s">
        <v>13</v>
      </c>
      <c r="B65" s="13">
        <f>+E65+F65+I65</f>
        <v>554</v>
      </c>
      <c r="C65" s="14">
        <v>1</v>
      </c>
      <c r="D65" s="14">
        <v>6</v>
      </c>
      <c r="E65" s="14">
        <v>179</v>
      </c>
      <c r="F65" s="14">
        <v>330</v>
      </c>
      <c r="G65" s="45">
        <v>1</v>
      </c>
      <c r="H65" s="45">
        <v>8</v>
      </c>
      <c r="I65" s="46">
        <v>45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32.1" customHeight="1" x14ac:dyDescent="0.25">
      <c r="A66" s="11" t="s">
        <v>14</v>
      </c>
      <c r="B66" s="13">
        <f t="shared" ref="B66:I66" si="32">SUM(B67:B67)</f>
        <v>975.12</v>
      </c>
      <c r="C66" s="13">
        <f t="shared" si="32"/>
        <v>4</v>
      </c>
      <c r="D66" s="13">
        <f t="shared" si="32"/>
        <v>13</v>
      </c>
      <c r="E66" s="13">
        <f t="shared" si="32"/>
        <v>162</v>
      </c>
      <c r="F66" s="13">
        <f t="shared" si="32"/>
        <v>744.12</v>
      </c>
      <c r="G66" s="13">
        <f t="shared" si="32"/>
        <v>8</v>
      </c>
      <c r="H66" s="13">
        <f t="shared" si="32"/>
        <v>9</v>
      </c>
      <c r="I66" s="8">
        <f t="shared" si="32"/>
        <v>69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32.1" customHeight="1" x14ac:dyDescent="0.25">
      <c r="A67" s="12" t="s">
        <v>13</v>
      </c>
      <c r="B67" s="13">
        <f>+E67+F67+I67</f>
        <v>975.12</v>
      </c>
      <c r="C67" s="14">
        <v>4</v>
      </c>
      <c r="D67" s="14">
        <v>13</v>
      </c>
      <c r="E67" s="14">
        <v>162</v>
      </c>
      <c r="F67" s="14">
        <v>744.12</v>
      </c>
      <c r="G67" s="45">
        <v>8</v>
      </c>
      <c r="H67" s="45">
        <v>9</v>
      </c>
      <c r="I67" s="46">
        <v>69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32.1" customHeight="1" x14ac:dyDescent="0.25">
      <c r="A68" s="11" t="s">
        <v>15</v>
      </c>
      <c r="B68" s="13">
        <f>SUM(B69)</f>
        <v>75</v>
      </c>
      <c r="C68" s="13">
        <f t="shared" ref="C68:I68" si="33">SUM(C69)</f>
        <v>0</v>
      </c>
      <c r="D68" s="13">
        <f t="shared" si="33"/>
        <v>0</v>
      </c>
      <c r="E68" s="13">
        <f t="shared" si="33"/>
        <v>0</v>
      </c>
      <c r="F68" s="13">
        <f t="shared" si="33"/>
        <v>75</v>
      </c>
      <c r="G68" s="13">
        <f t="shared" si="33"/>
        <v>0</v>
      </c>
      <c r="H68" s="13">
        <f t="shared" si="33"/>
        <v>0</v>
      </c>
      <c r="I68" s="8">
        <f t="shared" si="33"/>
        <v>0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32.1" customHeight="1" x14ac:dyDescent="0.25">
      <c r="A69" s="12" t="s">
        <v>13</v>
      </c>
      <c r="B69" s="13">
        <f>+E69+F69+I69</f>
        <v>75</v>
      </c>
      <c r="C69" s="14">
        <v>0</v>
      </c>
      <c r="D69" s="14">
        <v>0</v>
      </c>
      <c r="E69" s="14">
        <v>0</v>
      </c>
      <c r="F69" s="14">
        <v>75</v>
      </c>
      <c r="G69" s="14">
        <v>0</v>
      </c>
      <c r="H69" s="14">
        <v>0</v>
      </c>
      <c r="I69" s="15">
        <v>0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32.1" customHeight="1" x14ac:dyDescent="0.25">
      <c r="A70" s="11" t="s">
        <v>16</v>
      </c>
      <c r="B70" s="13">
        <f t="shared" ref="B70:I70" si="34">SUM(B71:B71)</f>
        <v>1891</v>
      </c>
      <c r="C70" s="13">
        <f t="shared" si="34"/>
        <v>0</v>
      </c>
      <c r="D70" s="13">
        <f t="shared" si="34"/>
        <v>0</v>
      </c>
      <c r="E70" s="13">
        <f t="shared" si="34"/>
        <v>0</v>
      </c>
      <c r="F70" s="13">
        <f t="shared" si="34"/>
        <v>1891</v>
      </c>
      <c r="G70" s="13">
        <f t="shared" si="34"/>
        <v>0</v>
      </c>
      <c r="H70" s="13">
        <f t="shared" si="34"/>
        <v>0</v>
      </c>
      <c r="I70" s="8">
        <f t="shared" si="34"/>
        <v>0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ht="32.1" customHeight="1" x14ac:dyDescent="0.25">
      <c r="A71" s="12" t="s">
        <v>13</v>
      </c>
      <c r="B71" s="13">
        <f>+E71+F71+I71</f>
        <v>1891</v>
      </c>
      <c r="C71" s="14">
        <v>0</v>
      </c>
      <c r="D71" s="14">
        <v>0</v>
      </c>
      <c r="E71" s="14">
        <v>0</v>
      </c>
      <c r="F71" s="14">
        <v>1891</v>
      </c>
      <c r="G71" s="14">
        <v>0</v>
      </c>
      <c r="H71" s="14">
        <v>0</v>
      </c>
      <c r="I71" s="15">
        <v>0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ht="32.1" customHeight="1" x14ac:dyDescent="0.25">
      <c r="A72" s="11" t="s">
        <v>24</v>
      </c>
      <c r="B72" s="13">
        <f t="shared" ref="B72:I72" si="35">SUM(B73:B73)</f>
        <v>3000</v>
      </c>
      <c r="C72" s="13">
        <f t="shared" si="35"/>
        <v>0</v>
      </c>
      <c r="D72" s="13">
        <f t="shared" si="35"/>
        <v>0</v>
      </c>
      <c r="E72" s="13">
        <f t="shared" si="35"/>
        <v>0</v>
      </c>
      <c r="F72" s="13">
        <f t="shared" si="35"/>
        <v>3000</v>
      </c>
      <c r="G72" s="13">
        <f t="shared" si="35"/>
        <v>0</v>
      </c>
      <c r="H72" s="13">
        <f t="shared" si="35"/>
        <v>0</v>
      </c>
      <c r="I72" s="8">
        <f t="shared" si="35"/>
        <v>0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ht="32.1" customHeight="1" x14ac:dyDescent="0.25">
      <c r="A73" s="12" t="s">
        <v>13</v>
      </c>
      <c r="B73" s="13">
        <f>+E73+F73+I73</f>
        <v>3000</v>
      </c>
      <c r="C73" s="14">
        <v>0</v>
      </c>
      <c r="D73" s="14">
        <v>0</v>
      </c>
      <c r="E73" s="14">
        <v>0</v>
      </c>
      <c r="F73" s="14">
        <v>3000</v>
      </c>
      <c r="G73" s="14">
        <v>0</v>
      </c>
      <c r="H73" s="14">
        <v>0</v>
      </c>
      <c r="I73" s="15">
        <v>0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32.1" customHeight="1" x14ac:dyDescent="0.25">
      <c r="A74" s="11" t="s">
        <v>17</v>
      </c>
      <c r="B74" s="13">
        <f t="shared" ref="B74:I74" si="36">SUM(B75:B75)</f>
        <v>189.24</v>
      </c>
      <c r="C74" s="13">
        <f t="shared" si="36"/>
        <v>1</v>
      </c>
      <c r="D74" s="13">
        <f t="shared" si="36"/>
        <v>1</v>
      </c>
      <c r="E74" s="13">
        <f t="shared" si="36"/>
        <v>104</v>
      </c>
      <c r="F74" s="13">
        <f t="shared" si="36"/>
        <v>34.44</v>
      </c>
      <c r="G74" s="13">
        <f t="shared" si="36"/>
        <v>2</v>
      </c>
      <c r="H74" s="13">
        <f t="shared" si="36"/>
        <v>2</v>
      </c>
      <c r="I74" s="8">
        <f t="shared" si="36"/>
        <v>50.8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ht="32.1" customHeight="1" x14ac:dyDescent="0.25">
      <c r="A75" s="12" t="s">
        <v>13</v>
      </c>
      <c r="B75" s="13">
        <f>+E75+F75+I75</f>
        <v>189.24</v>
      </c>
      <c r="C75" s="14">
        <v>1</v>
      </c>
      <c r="D75" s="14">
        <v>1</v>
      </c>
      <c r="E75" s="14">
        <v>104</v>
      </c>
      <c r="F75" s="14">
        <v>34.44</v>
      </c>
      <c r="G75" s="14">
        <v>2</v>
      </c>
      <c r="H75" s="14">
        <v>2</v>
      </c>
      <c r="I75" s="15">
        <v>50.8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ht="32.1" customHeight="1" x14ac:dyDescent="0.25">
      <c r="A76" s="11" t="s">
        <v>36</v>
      </c>
      <c r="B76" s="13">
        <f t="shared" ref="B76:I76" si="37">SUM(B77:B77)</f>
        <v>1667</v>
      </c>
      <c r="C76" s="13">
        <f t="shared" si="37"/>
        <v>0</v>
      </c>
      <c r="D76" s="13">
        <f t="shared" si="37"/>
        <v>0</v>
      </c>
      <c r="E76" s="13">
        <f t="shared" si="37"/>
        <v>0</v>
      </c>
      <c r="F76" s="13">
        <f t="shared" si="37"/>
        <v>4</v>
      </c>
      <c r="G76" s="13">
        <f t="shared" si="37"/>
        <v>4</v>
      </c>
      <c r="H76" s="13">
        <f t="shared" si="37"/>
        <v>13</v>
      </c>
      <c r="I76" s="8">
        <f t="shared" si="37"/>
        <v>1663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ht="32.1" customHeight="1" x14ac:dyDescent="0.25">
      <c r="A77" s="12" t="s">
        <v>13</v>
      </c>
      <c r="B77" s="13">
        <f>+E77+F77+I77</f>
        <v>1667</v>
      </c>
      <c r="C77" s="14">
        <v>0</v>
      </c>
      <c r="D77" s="14">
        <v>0</v>
      </c>
      <c r="E77" s="14">
        <v>0</v>
      </c>
      <c r="F77" s="14">
        <v>4</v>
      </c>
      <c r="G77" s="45">
        <v>4</v>
      </c>
      <c r="H77" s="45">
        <v>13</v>
      </c>
      <c r="I77" s="46">
        <v>1663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ht="30" customHeight="1" x14ac:dyDescent="0.25">
      <c r="A78" s="9" t="s">
        <v>25</v>
      </c>
      <c r="B78" s="13">
        <f t="shared" ref="B78:I78" si="38">+B79+B96</f>
        <v>133342</v>
      </c>
      <c r="C78" s="22">
        <f t="shared" si="38"/>
        <v>1797</v>
      </c>
      <c r="D78" s="22">
        <f t="shared" si="38"/>
        <v>2031</v>
      </c>
      <c r="E78" s="22">
        <f>+E79+E96</f>
        <v>102695</v>
      </c>
      <c r="F78" s="22">
        <f t="shared" si="38"/>
        <v>13589</v>
      </c>
      <c r="G78" s="22">
        <f t="shared" si="38"/>
        <v>1435</v>
      </c>
      <c r="H78" s="22">
        <f t="shared" si="38"/>
        <v>1708</v>
      </c>
      <c r="I78" s="26">
        <f t="shared" si="38"/>
        <v>17058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32.25" customHeight="1" x14ac:dyDescent="0.25">
      <c r="A79" s="10" t="s">
        <v>26</v>
      </c>
      <c r="B79" s="13">
        <f t="shared" ref="B79:I79" si="39">B80+B82+B84+B86+B88+B90+B94+B92</f>
        <v>69509</v>
      </c>
      <c r="C79" s="22">
        <f t="shared" si="39"/>
        <v>541</v>
      </c>
      <c r="D79" s="22">
        <f t="shared" si="39"/>
        <v>749</v>
      </c>
      <c r="E79" s="22">
        <f>E80+E82+E84+E86+E88+E90+E94+E92</f>
        <v>49613</v>
      </c>
      <c r="F79" s="22">
        <f>F80+F82+F84+F86+F88+F90+F94+F92</f>
        <v>9215</v>
      </c>
      <c r="G79" s="22">
        <f t="shared" si="39"/>
        <v>433</v>
      </c>
      <c r="H79" s="22">
        <f t="shared" si="39"/>
        <v>656</v>
      </c>
      <c r="I79" s="26">
        <f t="shared" si="39"/>
        <v>10681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ht="30" customHeight="1" x14ac:dyDescent="0.25">
      <c r="A80" s="11" t="s">
        <v>12</v>
      </c>
      <c r="B80" s="13">
        <f t="shared" ref="B80:I80" si="40">SUM(B81:B81)</f>
        <v>47148</v>
      </c>
      <c r="C80" s="13">
        <f t="shared" si="40"/>
        <v>493</v>
      </c>
      <c r="D80" s="13">
        <f t="shared" si="40"/>
        <v>493</v>
      </c>
      <c r="E80" s="13">
        <f t="shared" si="40"/>
        <v>39003</v>
      </c>
      <c r="F80" s="13">
        <f t="shared" si="40"/>
        <v>1080</v>
      </c>
      <c r="G80" s="13">
        <f t="shared" si="40"/>
        <v>398</v>
      </c>
      <c r="H80" s="13">
        <f t="shared" si="40"/>
        <v>398</v>
      </c>
      <c r="I80" s="8">
        <f t="shared" si="40"/>
        <v>7065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27" customHeight="1" x14ac:dyDescent="0.25">
      <c r="A81" s="12" t="s">
        <v>13</v>
      </c>
      <c r="B81" s="20">
        <f>+E81+F81+I81</f>
        <v>47148</v>
      </c>
      <c r="C81" s="14">
        <v>493</v>
      </c>
      <c r="D81" s="14">
        <v>493</v>
      </c>
      <c r="E81" s="14">
        <v>39003</v>
      </c>
      <c r="F81" s="14">
        <v>1080</v>
      </c>
      <c r="G81" s="14">
        <v>398</v>
      </c>
      <c r="H81" s="14">
        <v>398</v>
      </c>
      <c r="I81" s="15">
        <v>7065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ht="27" customHeight="1" x14ac:dyDescent="0.25">
      <c r="A82" s="11" t="s">
        <v>20</v>
      </c>
      <c r="B82" s="13">
        <f t="shared" ref="B82:I82" si="41">SUM(B83:B83)</f>
        <v>6269</v>
      </c>
      <c r="C82" s="13">
        <f t="shared" si="41"/>
        <v>20</v>
      </c>
      <c r="D82" s="13">
        <f t="shared" si="41"/>
        <v>40</v>
      </c>
      <c r="E82" s="13">
        <f t="shared" si="41"/>
        <v>5130</v>
      </c>
      <c r="F82" s="13">
        <f t="shared" si="41"/>
        <v>92</v>
      </c>
      <c r="G82" s="13">
        <f t="shared" si="41"/>
        <v>19</v>
      </c>
      <c r="H82" s="13">
        <f t="shared" si="41"/>
        <v>38</v>
      </c>
      <c r="I82" s="8">
        <f t="shared" si="41"/>
        <v>1047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ht="24.95" customHeight="1" x14ac:dyDescent="0.25">
      <c r="A83" s="12" t="s">
        <v>13</v>
      </c>
      <c r="B83" s="19">
        <f>+E83+F83+I83</f>
        <v>6269</v>
      </c>
      <c r="C83" s="14">
        <v>20</v>
      </c>
      <c r="D83" s="14">
        <v>40</v>
      </c>
      <c r="E83" s="14">
        <v>5130</v>
      </c>
      <c r="F83" s="14">
        <v>92</v>
      </c>
      <c r="G83" s="14">
        <v>19</v>
      </c>
      <c r="H83" s="14">
        <v>38</v>
      </c>
      <c r="I83" s="15">
        <v>1047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ht="33.75" customHeight="1" x14ac:dyDescent="0.25">
      <c r="A84" s="11" t="s">
        <v>35</v>
      </c>
      <c r="B84" s="13">
        <f t="shared" ref="B84:I84" si="42">SUM(B85:B85)</f>
        <v>12061</v>
      </c>
      <c r="C84" s="13">
        <f t="shared" si="42"/>
        <v>25</v>
      </c>
      <c r="D84" s="13">
        <f t="shared" si="42"/>
        <v>183</v>
      </c>
      <c r="E84" s="13">
        <f t="shared" si="42"/>
        <v>4548</v>
      </c>
      <c r="F84" s="13">
        <f t="shared" si="42"/>
        <v>7301</v>
      </c>
      <c r="G84" s="13">
        <f t="shared" si="42"/>
        <v>2</v>
      </c>
      <c r="H84" s="13">
        <f t="shared" si="42"/>
        <v>64</v>
      </c>
      <c r="I84" s="8">
        <f t="shared" si="42"/>
        <v>212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ht="23.25" customHeight="1" x14ac:dyDescent="0.25">
      <c r="A85" s="12" t="s">
        <v>13</v>
      </c>
      <c r="B85" s="13">
        <f>+E85+F85+I85</f>
        <v>12061</v>
      </c>
      <c r="C85" s="14">
        <v>25</v>
      </c>
      <c r="D85" s="14">
        <v>183</v>
      </c>
      <c r="E85" s="14">
        <v>4548</v>
      </c>
      <c r="F85" s="14">
        <v>7301</v>
      </c>
      <c r="G85" s="14">
        <v>2</v>
      </c>
      <c r="H85" s="14">
        <v>64</v>
      </c>
      <c r="I85" s="15">
        <v>212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27" customHeight="1" x14ac:dyDescent="0.25">
      <c r="A86" s="11" t="s">
        <v>14</v>
      </c>
      <c r="B86" s="13">
        <f t="shared" ref="B86:I86" si="43">SUM(B87:B87)</f>
        <v>1308</v>
      </c>
      <c r="C86" s="13">
        <f t="shared" si="43"/>
        <v>0</v>
      </c>
      <c r="D86" s="13">
        <f t="shared" si="43"/>
        <v>0</v>
      </c>
      <c r="E86" s="13">
        <f t="shared" si="43"/>
        <v>0</v>
      </c>
      <c r="F86" s="13">
        <f t="shared" si="43"/>
        <v>84</v>
      </c>
      <c r="G86" s="13">
        <f t="shared" si="43"/>
        <v>8</v>
      </c>
      <c r="H86" s="13">
        <f t="shared" si="43"/>
        <v>83</v>
      </c>
      <c r="I86" s="8">
        <f t="shared" si="43"/>
        <v>1224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ht="27" customHeight="1" x14ac:dyDescent="0.25">
      <c r="A87" s="12" t="s">
        <v>13</v>
      </c>
      <c r="B87" s="13">
        <f>+E87+F87+I87</f>
        <v>1308</v>
      </c>
      <c r="C87" s="14">
        <v>0</v>
      </c>
      <c r="D87" s="14">
        <v>0</v>
      </c>
      <c r="E87" s="14">
        <v>0</v>
      </c>
      <c r="F87" s="14">
        <v>84</v>
      </c>
      <c r="G87" s="14">
        <v>8</v>
      </c>
      <c r="H87" s="14">
        <v>83</v>
      </c>
      <c r="I87" s="15">
        <v>1224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26.25" customHeight="1" x14ac:dyDescent="0.25">
      <c r="A88" s="11" t="s">
        <v>27</v>
      </c>
      <c r="B88" s="13">
        <f t="shared" ref="B88:I88" si="44">SUM(B89:B89)</f>
        <v>61</v>
      </c>
      <c r="C88" s="13">
        <f t="shared" si="44"/>
        <v>0</v>
      </c>
      <c r="D88" s="13">
        <f t="shared" si="44"/>
        <v>0</v>
      </c>
      <c r="E88" s="13">
        <f t="shared" si="44"/>
        <v>0</v>
      </c>
      <c r="F88" s="13">
        <f t="shared" si="44"/>
        <v>61</v>
      </c>
      <c r="G88" s="13">
        <f t="shared" si="44"/>
        <v>0</v>
      </c>
      <c r="H88" s="13">
        <f t="shared" si="44"/>
        <v>0</v>
      </c>
      <c r="I88" s="8">
        <f t="shared" si="44"/>
        <v>0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23.1" customHeight="1" x14ac:dyDescent="0.25">
      <c r="A89" s="12" t="s">
        <v>13</v>
      </c>
      <c r="B89" s="13">
        <f>+E89+F89+I89</f>
        <v>61</v>
      </c>
      <c r="C89" s="14">
        <v>0</v>
      </c>
      <c r="D89" s="14">
        <v>0</v>
      </c>
      <c r="E89" s="14">
        <v>0</v>
      </c>
      <c r="F89" s="14">
        <v>61</v>
      </c>
      <c r="G89" s="14">
        <v>0</v>
      </c>
      <c r="H89" s="14">
        <v>0</v>
      </c>
      <c r="I89" s="15">
        <v>0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26.25" customHeight="1" x14ac:dyDescent="0.25">
      <c r="A90" s="11" t="s">
        <v>16</v>
      </c>
      <c r="B90" s="13">
        <f t="shared" ref="B90:I90" si="45">SUM(B91:B91)</f>
        <v>2416</v>
      </c>
      <c r="C90" s="13">
        <f t="shared" si="45"/>
        <v>2</v>
      </c>
      <c r="D90" s="13">
        <f t="shared" si="45"/>
        <v>32</v>
      </c>
      <c r="E90" s="13">
        <f t="shared" si="45"/>
        <v>824</v>
      </c>
      <c r="F90" s="13">
        <v>459</v>
      </c>
      <c r="G90" s="13">
        <f t="shared" si="45"/>
        <v>6</v>
      </c>
      <c r="H90" s="13">
        <f t="shared" si="45"/>
        <v>73</v>
      </c>
      <c r="I90" s="8">
        <f t="shared" si="45"/>
        <v>1133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24" customHeight="1" x14ac:dyDescent="0.25">
      <c r="A91" s="12" t="s">
        <v>13</v>
      </c>
      <c r="B91" s="13">
        <f>+E91+F91+I91</f>
        <v>2416</v>
      </c>
      <c r="C91" s="14">
        <v>2</v>
      </c>
      <c r="D91" s="14">
        <v>32</v>
      </c>
      <c r="E91" s="14">
        <v>824</v>
      </c>
      <c r="F91" s="14">
        <v>459</v>
      </c>
      <c r="G91" s="14">
        <v>6</v>
      </c>
      <c r="H91" s="14">
        <v>73</v>
      </c>
      <c r="I91" s="15">
        <v>1133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32.25" customHeight="1" x14ac:dyDescent="0.25">
      <c r="A92" s="11" t="s">
        <v>17</v>
      </c>
      <c r="B92" s="13">
        <f t="shared" ref="B92:I92" si="46">SUM(B93:B93)</f>
        <v>157</v>
      </c>
      <c r="C92" s="13">
        <f t="shared" si="46"/>
        <v>1</v>
      </c>
      <c r="D92" s="13">
        <f t="shared" si="46"/>
        <v>1</v>
      </c>
      <c r="E92" s="13">
        <f t="shared" si="46"/>
        <v>108</v>
      </c>
      <c r="F92" s="13">
        <f t="shared" si="46"/>
        <v>49</v>
      </c>
      <c r="G92" s="13">
        <f t="shared" si="46"/>
        <v>0</v>
      </c>
      <c r="H92" s="13">
        <f t="shared" si="46"/>
        <v>0</v>
      </c>
      <c r="I92" s="8">
        <f t="shared" si="46"/>
        <v>0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24.95" customHeight="1" x14ac:dyDescent="0.25">
      <c r="A93" s="12" t="s">
        <v>13</v>
      </c>
      <c r="B93" s="13">
        <f>+E93+F93+I93</f>
        <v>157</v>
      </c>
      <c r="C93" s="14">
        <v>1</v>
      </c>
      <c r="D93" s="14">
        <v>1</v>
      </c>
      <c r="E93" s="14">
        <v>108</v>
      </c>
      <c r="F93" s="14">
        <v>49</v>
      </c>
      <c r="G93" s="14">
        <v>0</v>
      </c>
      <c r="H93" s="14">
        <v>0</v>
      </c>
      <c r="I93" s="15">
        <v>0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26.25" customHeight="1" x14ac:dyDescent="0.25">
      <c r="A94" s="11" t="s">
        <v>18</v>
      </c>
      <c r="B94" s="13">
        <f t="shared" ref="B94:I94" si="47">SUM(B95:B95)</f>
        <v>89</v>
      </c>
      <c r="C94" s="13">
        <f t="shared" si="47"/>
        <v>0</v>
      </c>
      <c r="D94" s="13">
        <f t="shared" si="47"/>
        <v>0</v>
      </c>
      <c r="E94" s="13">
        <f t="shared" si="47"/>
        <v>0</v>
      </c>
      <c r="F94" s="13">
        <f t="shared" si="47"/>
        <v>89</v>
      </c>
      <c r="G94" s="13">
        <f t="shared" si="47"/>
        <v>0</v>
      </c>
      <c r="H94" s="13">
        <f t="shared" si="47"/>
        <v>0</v>
      </c>
      <c r="I94" s="8">
        <f t="shared" si="47"/>
        <v>0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24" customHeight="1" x14ac:dyDescent="0.25">
      <c r="A95" s="12" t="s">
        <v>13</v>
      </c>
      <c r="B95" s="13">
        <f>+E95+F95+I95</f>
        <v>89</v>
      </c>
      <c r="C95" s="14">
        <v>0</v>
      </c>
      <c r="D95" s="14">
        <v>0</v>
      </c>
      <c r="E95" s="14">
        <v>0</v>
      </c>
      <c r="F95" s="14">
        <v>89</v>
      </c>
      <c r="G95" s="14">
        <v>0</v>
      </c>
      <c r="H95" s="14">
        <v>0</v>
      </c>
      <c r="I95" s="15">
        <v>0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28.5" customHeight="1" x14ac:dyDescent="0.25">
      <c r="A96" s="10" t="s">
        <v>28</v>
      </c>
      <c r="B96" s="13">
        <f>B97+B99+B101+B103+B116+B105+B114+B107+B109+B111</f>
        <v>63833</v>
      </c>
      <c r="C96" s="13">
        <f>C97+C99+C101+C103+C116+C105+C114+C107+C109+C111</f>
        <v>1256</v>
      </c>
      <c r="D96" s="13">
        <f>D97+D99+D101+D103+D116+D105+D114+D107+D109+D111</f>
        <v>1282</v>
      </c>
      <c r="E96" s="13">
        <f t="shared" ref="E96:I96" si="48">E97+E99+E101+E103+E116+E105+E114+E107+E109+E111</f>
        <v>53082</v>
      </c>
      <c r="F96" s="13">
        <f t="shared" si="48"/>
        <v>4374</v>
      </c>
      <c r="G96" s="13">
        <f t="shared" si="48"/>
        <v>1002</v>
      </c>
      <c r="H96" s="13">
        <f t="shared" si="48"/>
        <v>1052</v>
      </c>
      <c r="I96" s="8">
        <f t="shared" si="48"/>
        <v>6377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27" customHeight="1" x14ac:dyDescent="0.25">
      <c r="A97" s="11" t="s">
        <v>12</v>
      </c>
      <c r="B97" s="13">
        <f>SUM(B98:B98)</f>
        <v>55730</v>
      </c>
      <c r="C97" s="13">
        <f t="shared" ref="C97:I97" si="49">SUM(C98:C98)</f>
        <v>1242</v>
      </c>
      <c r="D97" s="13">
        <f t="shared" si="49"/>
        <v>1242</v>
      </c>
      <c r="E97" s="13">
        <f t="shared" si="49"/>
        <v>46570</v>
      </c>
      <c r="F97" s="13">
        <f t="shared" si="49"/>
        <v>3345</v>
      </c>
      <c r="G97" s="13">
        <f t="shared" si="49"/>
        <v>997</v>
      </c>
      <c r="H97" s="13">
        <f t="shared" si="49"/>
        <v>997</v>
      </c>
      <c r="I97" s="8">
        <f t="shared" si="49"/>
        <v>5815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7" customHeight="1" x14ac:dyDescent="0.25">
      <c r="A98" s="12" t="s">
        <v>13</v>
      </c>
      <c r="B98" s="13">
        <f>+E98+F98+I98</f>
        <v>55730</v>
      </c>
      <c r="C98" s="14">
        <v>1242</v>
      </c>
      <c r="D98" s="14">
        <v>1242</v>
      </c>
      <c r="E98" s="14">
        <v>46570</v>
      </c>
      <c r="F98" s="14">
        <v>3345</v>
      </c>
      <c r="G98" s="14">
        <v>997</v>
      </c>
      <c r="H98" s="14">
        <v>997</v>
      </c>
      <c r="I98" s="15">
        <v>5815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27" customHeight="1" x14ac:dyDescent="0.25">
      <c r="A99" s="11" t="s">
        <v>20</v>
      </c>
      <c r="B99" s="13">
        <f t="shared" ref="B99:I99" si="50">SUM(B100:B100)</f>
        <v>138</v>
      </c>
      <c r="C99" s="13">
        <f t="shared" si="50"/>
        <v>3</v>
      </c>
      <c r="D99" s="13">
        <f t="shared" si="50"/>
        <v>6</v>
      </c>
      <c r="E99" s="13">
        <f>SUM(E100:E100)</f>
        <v>138</v>
      </c>
      <c r="F99" s="13">
        <f t="shared" si="50"/>
        <v>0</v>
      </c>
      <c r="G99" s="13">
        <f t="shared" si="50"/>
        <v>0</v>
      </c>
      <c r="H99" s="13">
        <f t="shared" si="50"/>
        <v>0</v>
      </c>
      <c r="I99" s="8">
        <f t="shared" si="50"/>
        <v>0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ht="27" customHeight="1" x14ac:dyDescent="0.25">
      <c r="A100" s="12" t="s">
        <v>13</v>
      </c>
      <c r="B100" s="13">
        <f>+E100+F100+I100</f>
        <v>138</v>
      </c>
      <c r="C100" s="14">
        <v>3</v>
      </c>
      <c r="D100" s="14">
        <v>6</v>
      </c>
      <c r="E100" s="14">
        <v>138</v>
      </c>
      <c r="F100" s="14">
        <v>0</v>
      </c>
      <c r="G100" s="14">
        <v>0</v>
      </c>
      <c r="H100" s="14">
        <v>0</v>
      </c>
      <c r="I100" s="15">
        <v>0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27" customHeight="1" x14ac:dyDescent="0.25">
      <c r="A101" s="11" t="s">
        <v>35</v>
      </c>
      <c r="B101" s="13">
        <f t="shared" ref="B101:I101" si="51">SUM(B102:B102)</f>
        <v>697</v>
      </c>
      <c r="C101" s="13">
        <f t="shared" si="51"/>
        <v>1</v>
      </c>
      <c r="D101" s="13">
        <f t="shared" si="51"/>
        <v>11</v>
      </c>
      <c r="E101" s="13">
        <f t="shared" si="51"/>
        <v>588</v>
      </c>
      <c r="F101" s="13">
        <f t="shared" si="51"/>
        <v>95</v>
      </c>
      <c r="G101" s="13">
        <f t="shared" si="51"/>
        <v>1</v>
      </c>
      <c r="H101" s="13">
        <f t="shared" si="51"/>
        <v>6</v>
      </c>
      <c r="I101" s="8">
        <f t="shared" si="51"/>
        <v>14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27" customHeight="1" x14ac:dyDescent="0.25">
      <c r="A102" s="12" t="s">
        <v>13</v>
      </c>
      <c r="B102" s="13">
        <f>+E102+F102+I102</f>
        <v>697</v>
      </c>
      <c r="C102" s="14">
        <v>1</v>
      </c>
      <c r="D102" s="14">
        <v>11</v>
      </c>
      <c r="E102" s="14">
        <v>588</v>
      </c>
      <c r="F102" s="14">
        <v>95</v>
      </c>
      <c r="G102" s="14">
        <v>1</v>
      </c>
      <c r="H102" s="14">
        <v>6</v>
      </c>
      <c r="I102" s="15">
        <v>14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27" customHeight="1" x14ac:dyDescent="0.25">
      <c r="A103" s="11" t="s">
        <v>14</v>
      </c>
      <c r="B103" s="13">
        <f t="shared" ref="B103:I103" si="52">SUM(B104:B104)</f>
        <v>1463</v>
      </c>
      <c r="C103" s="13">
        <f t="shared" si="52"/>
        <v>5</v>
      </c>
      <c r="D103" s="13">
        <f t="shared" si="52"/>
        <v>15</v>
      </c>
      <c r="E103" s="13">
        <f t="shared" si="52"/>
        <v>820</v>
      </c>
      <c r="F103" s="13">
        <f t="shared" si="52"/>
        <v>359</v>
      </c>
      <c r="G103" s="13">
        <f t="shared" si="52"/>
        <v>3</v>
      </c>
      <c r="H103" s="13">
        <f t="shared" si="52"/>
        <v>48</v>
      </c>
      <c r="I103" s="8">
        <f t="shared" si="52"/>
        <v>284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27" customHeight="1" x14ac:dyDescent="0.25">
      <c r="A104" s="12" t="s">
        <v>13</v>
      </c>
      <c r="B104" s="13">
        <f>+E104+F104+I104</f>
        <v>1463</v>
      </c>
      <c r="C104" s="14">
        <v>5</v>
      </c>
      <c r="D104" s="14">
        <v>15</v>
      </c>
      <c r="E104" s="14">
        <v>820</v>
      </c>
      <c r="F104" s="14">
        <v>359</v>
      </c>
      <c r="G104" s="14">
        <v>3</v>
      </c>
      <c r="H104" s="14">
        <v>48</v>
      </c>
      <c r="I104" s="15">
        <v>284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27" customHeight="1" x14ac:dyDescent="0.25">
      <c r="A105" s="11" t="s">
        <v>15</v>
      </c>
      <c r="B105" s="13">
        <f t="shared" ref="B105:I109" si="53">SUM(B106:B106)</f>
        <v>264</v>
      </c>
      <c r="C105" s="13">
        <f t="shared" si="53"/>
        <v>0</v>
      </c>
      <c r="D105" s="13">
        <f t="shared" si="53"/>
        <v>0</v>
      </c>
      <c r="E105" s="13">
        <f t="shared" si="53"/>
        <v>0</v>
      </c>
      <c r="F105" s="13">
        <f t="shared" si="53"/>
        <v>0</v>
      </c>
      <c r="G105" s="13">
        <f t="shared" si="53"/>
        <v>1</v>
      </c>
      <c r="H105" s="13">
        <f t="shared" si="53"/>
        <v>1</v>
      </c>
      <c r="I105" s="8">
        <f t="shared" si="53"/>
        <v>264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27" customHeight="1" x14ac:dyDescent="0.25">
      <c r="A106" s="12" t="s">
        <v>13</v>
      </c>
      <c r="B106" s="13">
        <f t="shared" ref="B106" si="54">+E106+F106+I106</f>
        <v>264</v>
      </c>
      <c r="C106" s="14">
        <v>0</v>
      </c>
      <c r="D106" s="14">
        <v>0</v>
      </c>
      <c r="E106" s="14">
        <v>0</v>
      </c>
      <c r="F106" s="14">
        <v>0</v>
      </c>
      <c r="G106" s="14">
        <v>1</v>
      </c>
      <c r="H106" s="14">
        <v>1</v>
      </c>
      <c r="I106" s="15">
        <v>264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27" customHeight="1" x14ac:dyDescent="0.25">
      <c r="A107" s="11" t="s">
        <v>42</v>
      </c>
      <c r="B107" s="13">
        <f t="shared" si="53"/>
        <v>547</v>
      </c>
      <c r="C107" s="14">
        <f t="shared" si="53"/>
        <v>1</v>
      </c>
      <c r="D107" s="14">
        <f t="shared" si="53"/>
        <v>1</v>
      </c>
      <c r="E107" s="14">
        <f t="shared" si="53"/>
        <v>259</v>
      </c>
      <c r="F107" s="14">
        <f t="shared" si="53"/>
        <v>288</v>
      </c>
      <c r="G107" s="14">
        <f t="shared" si="53"/>
        <v>0</v>
      </c>
      <c r="H107" s="14">
        <f t="shared" si="53"/>
        <v>0</v>
      </c>
      <c r="I107" s="15">
        <f t="shared" si="53"/>
        <v>0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ht="27" customHeight="1" x14ac:dyDescent="0.25">
      <c r="A108" s="12" t="s">
        <v>13</v>
      </c>
      <c r="B108" s="13">
        <f>+E108+F108+I108</f>
        <v>547</v>
      </c>
      <c r="C108" s="14">
        <v>1</v>
      </c>
      <c r="D108" s="14">
        <v>1</v>
      </c>
      <c r="E108" s="14">
        <v>259</v>
      </c>
      <c r="F108" s="14">
        <v>288</v>
      </c>
      <c r="G108" s="14">
        <v>0</v>
      </c>
      <c r="H108" s="14">
        <v>0</v>
      </c>
      <c r="I108" s="15">
        <v>0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ht="27" customHeight="1" x14ac:dyDescent="0.25">
      <c r="A109" s="11" t="s">
        <v>16</v>
      </c>
      <c r="B109" s="13">
        <f t="shared" si="53"/>
        <v>243</v>
      </c>
      <c r="C109" s="14">
        <f t="shared" ref="C109" si="55">SUM(C110:C110)</f>
        <v>0</v>
      </c>
      <c r="D109" s="14">
        <f t="shared" si="53"/>
        <v>0</v>
      </c>
      <c r="E109" s="14">
        <f t="shared" si="53"/>
        <v>0</v>
      </c>
      <c r="F109" s="14">
        <f t="shared" si="53"/>
        <v>243</v>
      </c>
      <c r="G109" s="14">
        <f t="shared" si="53"/>
        <v>0</v>
      </c>
      <c r="H109" s="14">
        <f t="shared" si="53"/>
        <v>0</v>
      </c>
      <c r="I109" s="15">
        <f t="shared" si="53"/>
        <v>0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ht="27" customHeight="1" x14ac:dyDescent="0.25">
      <c r="A110" s="12" t="s">
        <v>13</v>
      </c>
      <c r="B110" s="13">
        <f>+E110+F110+I110</f>
        <v>243</v>
      </c>
      <c r="C110" s="14">
        <v>0</v>
      </c>
      <c r="D110" s="14">
        <v>0</v>
      </c>
      <c r="E110" s="14">
        <v>0</v>
      </c>
      <c r="F110" s="14">
        <v>243</v>
      </c>
      <c r="G110" s="14">
        <v>0</v>
      </c>
      <c r="H110" s="14">
        <v>0</v>
      </c>
      <c r="I110" s="15"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ht="27" customHeight="1" x14ac:dyDescent="0.25">
      <c r="A111" s="11" t="s">
        <v>17</v>
      </c>
      <c r="B111" s="13">
        <f t="shared" ref="B111:I111" si="56">SUM(B112:B112)</f>
        <v>44</v>
      </c>
      <c r="C111" s="14">
        <f t="shared" si="56"/>
        <v>0</v>
      </c>
      <c r="D111" s="14">
        <f t="shared" si="56"/>
        <v>0</v>
      </c>
      <c r="E111" s="14">
        <f t="shared" si="56"/>
        <v>0</v>
      </c>
      <c r="F111" s="14">
        <f t="shared" si="56"/>
        <v>44</v>
      </c>
      <c r="G111" s="14">
        <f t="shared" si="56"/>
        <v>0</v>
      </c>
      <c r="H111" s="14">
        <f t="shared" si="56"/>
        <v>0</v>
      </c>
      <c r="I111" s="15">
        <f t="shared" si="56"/>
        <v>0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ht="27" customHeight="1" x14ac:dyDescent="0.25">
      <c r="A112" s="44" t="s">
        <v>13</v>
      </c>
      <c r="B112" s="13">
        <f>+E112+F112+I112</f>
        <v>44</v>
      </c>
      <c r="C112" s="14">
        <v>0</v>
      </c>
      <c r="D112" s="14">
        <v>0</v>
      </c>
      <c r="E112" s="14">
        <v>0</v>
      </c>
      <c r="F112" s="14">
        <v>44</v>
      </c>
      <c r="G112" s="14">
        <v>0</v>
      </c>
      <c r="H112" s="14">
        <v>0</v>
      </c>
      <c r="I112" s="15">
        <v>0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21.95" customHeight="1" x14ac:dyDescent="0.25">
      <c r="A113" s="10" t="s">
        <v>46</v>
      </c>
      <c r="B113" s="13"/>
      <c r="C113" s="14"/>
      <c r="D113" s="14"/>
      <c r="E113" s="14"/>
      <c r="F113" s="14"/>
      <c r="G113" s="14"/>
      <c r="H113" s="14"/>
      <c r="I113" s="15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30" customHeight="1" x14ac:dyDescent="0.25">
      <c r="A114" s="11" t="s">
        <v>18</v>
      </c>
      <c r="B114" s="13">
        <f t="shared" ref="B114:I114" si="57">SUM(B115:B115)</f>
        <v>2275</v>
      </c>
      <c r="C114" s="13">
        <f t="shared" si="57"/>
        <v>1</v>
      </c>
      <c r="D114" s="13">
        <f t="shared" si="57"/>
        <v>3</v>
      </c>
      <c r="E114" s="13">
        <f t="shared" si="57"/>
        <v>2275</v>
      </c>
      <c r="F114" s="13">
        <f t="shared" si="57"/>
        <v>0</v>
      </c>
      <c r="G114" s="13">
        <f t="shared" si="57"/>
        <v>0</v>
      </c>
      <c r="H114" s="13">
        <f t="shared" si="57"/>
        <v>0</v>
      </c>
      <c r="I114" s="8">
        <f t="shared" si="57"/>
        <v>0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27" customHeight="1" x14ac:dyDescent="0.25">
      <c r="A115" s="12" t="s">
        <v>13</v>
      </c>
      <c r="B115" s="13">
        <f t="shared" ref="B115" si="58">+E115+F115+I115</f>
        <v>2275</v>
      </c>
      <c r="C115" s="14">
        <v>1</v>
      </c>
      <c r="D115" s="14">
        <v>3</v>
      </c>
      <c r="E115" s="14">
        <v>2275</v>
      </c>
      <c r="F115" s="14">
        <v>0</v>
      </c>
      <c r="G115" s="14">
        <v>0</v>
      </c>
      <c r="H115" s="14">
        <v>0</v>
      </c>
      <c r="I115" s="15">
        <v>0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ht="21.95" customHeight="1" x14ac:dyDescent="0.25">
      <c r="A116" s="11" t="s">
        <v>36</v>
      </c>
      <c r="B116" s="13">
        <f t="shared" ref="B116:I116" si="59">SUM(B117:B117)</f>
        <v>2432</v>
      </c>
      <c r="C116" s="13">
        <f t="shared" si="59"/>
        <v>3</v>
      </c>
      <c r="D116" s="13">
        <f t="shared" si="59"/>
        <v>4</v>
      </c>
      <c r="E116" s="13">
        <f t="shared" si="59"/>
        <v>2432</v>
      </c>
      <c r="F116" s="13">
        <f t="shared" si="59"/>
        <v>0</v>
      </c>
      <c r="G116" s="13">
        <f t="shared" si="59"/>
        <v>0</v>
      </c>
      <c r="H116" s="13">
        <f t="shared" si="59"/>
        <v>0</v>
      </c>
      <c r="I116" s="8">
        <f t="shared" si="59"/>
        <v>0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t="21.95" customHeight="1" x14ac:dyDescent="0.25">
      <c r="A117" s="12" t="s">
        <v>13</v>
      </c>
      <c r="B117" s="13">
        <f>+E117+F117+I117</f>
        <v>2432</v>
      </c>
      <c r="C117" s="14">
        <v>3</v>
      </c>
      <c r="D117" s="14">
        <v>4</v>
      </c>
      <c r="E117" s="14">
        <v>2432</v>
      </c>
      <c r="F117" s="14">
        <v>0</v>
      </c>
      <c r="G117" s="14">
        <v>0</v>
      </c>
      <c r="H117" s="14">
        <v>0</v>
      </c>
      <c r="I117" s="15">
        <v>0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ht="15" customHeight="1" x14ac:dyDescent="0.25">
      <c r="A118" s="16"/>
      <c r="B118" s="25"/>
      <c r="C118" s="27"/>
      <c r="D118" s="27"/>
      <c r="E118" s="27"/>
      <c r="F118" s="27"/>
      <c r="G118" s="27"/>
      <c r="H118" s="27"/>
      <c r="I118" s="17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ht="4.5" customHeight="1" x14ac:dyDescent="0.25">
      <c r="A119" s="38"/>
      <c r="B119" s="39"/>
      <c r="C119" s="40"/>
      <c r="D119" s="40"/>
      <c r="E119" s="40"/>
      <c r="F119" s="40"/>
      <c r="G119" s="40"/>
      <c r="H119" s="40"/>
      <c r="I119" s="40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x14ac:dyDescent="0.25">
      <c r="A120" s="28" t="s">
        <v>48</v>
      </c>
      <c r="B120" s="28"/>
      <c r="C120" s="29"/>
      <c r="D120" s="29"/>
      <c r="E120" s="29"/>
      <c r="F120" s="29"/>
      <c r="G120" s="29"/>
      <c r="H120" s="29"/>
      <c r="I120" s="6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x14ac:dyDescent="0.25">
      <c r="A121" s="30" t="s">
        <v>45</v>
      </c>
      <c r="B121" s="30"/>
      <c r="C121" s="29"/>
      <c r="D121" s="29"/>
      <c r="E121" s="29"/>
      <c r="F121" s="29"/>
      <c r="G121" s="29"/>
      <c r="H121" s="29"/>
      <c r="I121" s="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x14ac:dyDescent="0.25">
      <c r="A122" s="29" t="s">
        <v>44</v>
      </c>
      <c r="B122" s="29"/>
      <c r="C122" s="29"/>
      <c r="D122" s="29"/>
      <c r="E122" s="29"/>
      <c r="F122" s="29"/>
      <c r="G122" s="29"/>
      <c r="H122" s="29"/>
      <c r="I122" s="6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x14ac:dyDescent="0.25">
      <c r="A123" s="29" t="s">
        <v>29</v>
      </c>
      <c r="B123" s="29"/>
      <c r="C123" s="29"/>
      <c r="D123" s="29"/>
      <c r="E123" s="29"/>
      <c r="F123" s="29"/>
      <c r="G123" s="29"/>
      <c r="H123" s="29"/>
      <c r="I123" s="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x14ac:dyDescent="0.25">
      <c r="A124" s="29" t="s">
        <v>41</v>
      </c>
      <c r="B124" s="29"/>
      <c r="C124" s="29"/>
      <c r="D124" s="29"/>
      <c r="E124" s="29"/>
      <c r="F124" s="29"/>
      <c r="G124" s="29"/>
      <c r="H124" s="29"/>
      <c r="I124" s="6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x14ac:dyDescent="0.25">
      <c r="A125" s="29" t="s">
        <v>30</v>
      </c>
      <c r="B125" s="29"/>
      <c r="C125" s="29"/>
      <c r="D125" s="29"/>
      <c r="E125" s="29"/>
      <c r="F125" s="29"/>
      <c r="G125" s="29"/>
      <c r="H125" s="29"/>
      <c r="I125" s="6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x14ac:dyDescent="0.25">
      <c r="A126" s="29" t="s">
        <v>31</v>
      </c>
      <c r="B126" s="29"/>
      <c r="C126" s="29"/>
      <c r="D126" s="29"/>
      <c r="E126" s="29"/>
      <c r="F126" s="29"/>
      <c r="G126" s="29"/>
      <c r="H126" s="29"/>
      <c r="I126" s="6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x14ac:dyDescent="0.25">
      <c r="A127" s="29" t="s">
        <v>32</v>
      </c>
      <c r="B127" s="29"/>
      <c r="C127" s="29"/>
      <c r="D127" s="29"/>
      <c r="E127" s="29"/>
      <c r="F127" s="29"/>
      <c r="G127" s="29"/>
      <c r="H127" s="29"/>
      <c r="I127" s="6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x14ac:dyDescent="0.25">
      <c r="A128" s="31" t="s">
        <v>33</v>
      </c>
      <c r="B128" s="31"/>
      <c r="C128" s="32"/>
      <c r="D128" s="32"/>
      <c r="E128" s="32"/>
      <c r="F128" s="32"/>
      <c r="G128" s="32"/>
      <c r="H128" s="32"/>
      <c r="I128" s="6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x14ac:dyDescent="0.25">
      <c r="A129" s="29" t="s">
        <v>34</v>
      </c>
      <c r="B129" s="30"/>
      <c r="C129" s="6"/>
      <c r="D129" s="6"/>
      <c r="E129" s="6"/>
      <c r="F129" s="6"/>
      <c r="G129" s="6"/>
      <c r="H129" s="6"/>
      <c r="I129" s="6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x14ac:dyDescent="0.25"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x14ac:dyDescent="0.25"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x14ac:dyDescent="0.25"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x14ac:dyDescent="0.25"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x14ac:dyDescent="0.25"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x14ac:dyDescent="0.25"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x14ac:dyDescent="0.25"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x14ac:dyDescent="0.25"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x14ac:dyDescent="0.25"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x14ac:dyDescent="0.25"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x14ac:dyDescent="0.25"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x14ac:dyDescent="0.25"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x14ac:dyDescent="0.25"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x14ac:dyDescent="0.25"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x14ac:dyDescent="0.25"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1:31" x14ac:dyDescent="0.25"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1:31" x14ac:dyDescent="0.25"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1:31" x14ac:dyDescent="0.25"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1:31" x14ac:dyDescent="0.25"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1:31" x14ac:dyDescent="0.25"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1:31" x14ac:dyDescent="0.25"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1:31" x14ac:dyDescent="0.25">
      <c r="K151" s="18"/>
    </row>
    <row r="152" spans="11:31" x14ac:dyDescent="0.25">
      <c r="K152" s="18"/>
    </row>
    <row r="153" spans="11:31" x14ac:dyDescent="0.25">
      <c r="K153" s="18"/>
    </row>
    <row r="154" spans="11:31" x14ac:dyDescent="0.25">
      <c r="K154" s="18"/>
    </row>
    <row r="155" spans="11:31" x14ac:dyDescent="0.25">
      <c r="K155" s="18"/>
    </row>
    <row r="156" spans="11:31" x14ac:dyDescent="0.25">
      <c r="K156" s="18"/>
    </row>
    <row r="157" spans="11:31" x14ac:dyDescent="0.25">
      <c r="K157" s="18"/>
    </row>
    <row r="158" spans="11:31" x14ac:dyDescent="0.25">
      <c r="K158" s="18"/>
    </row>
    <row r="159" spans="11:31" x14ac:dyDescent="0.25">
      <c r="K159" s="18"/>
    </row>
    <row r="160" spans="11:31" x14ac:dyDescent="0.25">
      <c r="K160" s="18"/>
    </row>
    <row r="161" spans="11:11" x14ac:dyDescent="0.25">
      <c r="K161" s="18"/>
    </row>
    <row r="162" spans="11:11" x14ac:dyDescent="0.25">
      <c r="K162" s="18"/>
    </row>
    <row r="163" spans="11:11" x14ac:dyDescent="0.25">
      <c r="K163" s="18"/>
    </row>
    <row r="164" spans="11:11" x14ac:dyDescent="0.25">
      <c r="K164" s="18"/>
    </row>
    <row r="165" spans="11:11" x14ac:dyDescent="0.25">
      <c r="K165" s="18"/>
    </row>
    <row r="166" spans="11:11" x14ac:dyDescent="0.25">
      <c r="K166" s="18"/>
    </row>
    <row r="167" spans="11:11" x14ac:dyDescent="0.25">
      <c r="K167" s="18"/>
    </row>
    <row r="168" spans="11:11" x14ac:dyDescent="0.25">
      <c r="K168" s="18"/>
    </row>
    <row r="169" spans="11:11" x14ac:dyDescent="0.25">
      <c r="K169" s="18"/>
    </row>
    <row r="170" spans="11:11" x14ac:dyDescent="0.25">
      <c r="K170" s="18"/>
    </row>
    <row r="171" spans="11:11" x14ac:dyDescent="0.25">
      <c r="K171" s="18"/>
    </row>
    <row r="172" spans="11:11" x14ac:dyDescent="0.25">
      <c r="K172" s="18"/>
    </row>
    <row r="173" spans="11:11" x14ac:dyDescent="0.25">
      <c r="K173" s="18"/>
    </row>
    <row r="174" spans="11:11" x14ac:dyDescent="0.25">
      <c r="K174" s="18"/>
    </row>
    <row r="175" spans="11:11" x14ac:dyDescent="0.25">
      <c r="K175" s="18"/>
    </row>
    <row r="176" spans="11:11" x14ac:dyDescent="0.25">
      <c r="K176" s="18"/>
    </row>
    <row r="177" spans="11:11" x14ac:dyDescent="0.25">
      <c r="K177" s="18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18:B19 B22 B26:B27 B37 B39:B42 B43:B45 B46:B47 B50 B52 B53:B54 B58 B63:B64 B65 B67 B70:B71 B72 B75 B76:B77 B82:B83 B84:B85 B86:B87 B92 B99:B100 B103:B104 B105:B106 B115 B73 B94:B95 B102 B98 B90:B91 B88 B81 B16:I16 C18:I18 B20:I20 B24:I24 B28 B36:I36 B38:I38 C40:I40 C46:I46 B51:I51 B55:B56 B57:I57 B62:I62 B66:I66 B74:I74 B93 B116 B34 B68 B101 F59 B107:B111 B17 B25" formula="1"/>
    <ignoredError sqref="C22:E22 C82:I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Cuadro_3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2022-07-20T16:17:00Z</cp:lastPrinted>
  <dcterms:created xsi:type="dcterms:W3CDTF">2022-03-04T17:09:21Z</dcterms:created>
  <dcterms:modified xsi:type="dcterms:W3CDTF">2022-07-29T16:01:17Z</dcterms:modified>
</cp:coreProperties>
</file>